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76" yWindow="288" windowWidth="16932" windowHeight="9528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Rekapitulace!$G$17</definedName>
    <definedName name="Dodavka0">Položky!#REF!</definedName>
    <definedName name="HSV">Rekapitulace!$E$17</definedName>
    <definedName name="HSV0">Položky!#REF!</definedName>
    <definedName name="HZS">Rekapitulace!$I$17</definedName>
    <definedName name="HZS0">Položky!#REF!</definedName>
    <definedName name="JKSO">'Krycí list'!$G$2</definedName>
    <definedName name="MJ">'Krycí list'!$G$5</definedName>
    <definedName name="Mont">Rekapitulace!$H$17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Položky!$A$1:$G$197</definedName>
    <definedName name="_xlnm.Print_Area" localSheetId="1">Rekapitulace!$A$1:$I$31</definedName>
    <definedName name="PocetMJ">'Krycí list'!$G$6</definedName>
    <definedName name="Poznamka">'Krycí list'!$B$37</definedName>
    <definedName name="Projektant">'Krycí list'!$C$8</definedName>
    <definedName name="PSV">Rekapitulace!$F$17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96" i="3"/>
  <c r="BD196"/>
  <c r="BC196"/>
  <c r="BA196"/>
  <c r="G196"/>
  <c r="BB196" s="1"/>
  <c r="BE195"/>
  <c r="BD195"/>
  <c r="BC195"/>
  <c r="BA195"/>
  <c r="G195"/>
  <c r="BB195" s="1"/>
  <c r="BE194"/>
  <c r="BD194"/>
  <c r="BC194"/>
  <c r="BA194"/>
  <c r="G194"/>
  <c r="BB194" s="1"/>
  <c r="BE193"/>
  <c r="BD193"/>
  <c r="BC193"/>
  <c r="BB193"/>
  <c r="BA193"/>
  <c r="G193"/>
  <c r="BE192"/>
  <c r="BD192"/>
  <c r="BC192"/>
  <c r="BA192"/>
  <c r="G192"/>
  <c r="BB192" s="1"/>
  <c r="BE191"/>
  <c r="BD191"/>
  <c r="BC191"/>
  <c r="BB191"/>
  <c r="BA191"/>
  <c r="G191"/>
  <c r="BE190"/>
  <c r="BD190"/>
  <c r="BC190"/>
  <c r="BA190"/>
  <c r="G190"/>
  <c r="BB190" s="1"/>
  <c r="BE189"/>
  <c r="BD189"/>
  <c r="BC189"/>
  <c r="BA189"/>
  <c r="G189"/>
  <c r="BB189" s="1"/>
  <c r="BE188"/>
  <c r="BD188"/>
  <c r="BC188"/>
  <c r="BA188"/>
  <c r="G188"/>
  <c r="BB188" s="1"/>
  <c r="BE187"/>
  <c r="BD187"/>
  <c r="BC187"/>
  <c r="BA187"/>
  <c r="G187"/>
  <c r="BB187" s="1"/>
  <c r="BE186"/>
  <c r="BD186"/>
  <c r="BC186"/>
  <c r="BA186"/>
  <c r="G186"/>
  <c r="BB186" s="1"/>
  <c r="BE185"/>
  <c r="BD185"/>
  <c r="BC185"/>
  <c r="BA185"/>
  <c r="G185"/>
  <c r="BB185" s="1"/>
  <c r="BE184"/>
  <c r="BD184"/>
  <c r="BC184"/>
  <c r="BA184"/>
  <c r="G184"/>
  <c r="BB184" s="1"/>
  <c r="BE183"/>
  <c r="BD183"/>
  <c r="BC183"/>
  <c r="BB183"/>
  <c r="BA183"/>
  <c r="G183"/>
  <c r="BE182"/>
  <c r="BD182"/>
  <c r="BC182"/>
  <c r="BA182"/>
  <c r="G182"/>
  <c r="BB182" s="1"/>
  <c r="BE181"/>
  <c r="BD181"/>
  <c r="BC181"/>
  <c r="BA181"/>
  <c r="G181"/>
  <c r="BB181" s="1"/>
  <c r="BE180"/>
  <c r="BD180"/>
  <c r="BC180"/>
  <c r="BA180"/>
  <c r="G180"/>
  <c r="BB180" s="1"/>
  <c r="BE179"/>
  <c r="BD179"/>
  <c r="BC179"/>
  <c r="BA179"/>
  <c r="G179"/>
  <c r="BB179" s="1"/>
  <c r="BE178"/>
  <c r="BD178"/>
  <c r="BC178"/>
  <c r="BA178"/>
  <c r="G178"/>
  <c r="BB178" s="1"/>
  <c r="BE177"/>
  <c r="BD177"/>
  <c r="BC177"/>
  <c r="BA177"/>
  <c r="G177"/>
  <c r="BB177" s="1"/>
  <c r="BE176"/>
  <c r="BD176"/>
  <c r="BC176"/>
  <c r="BA176"/>
  <c r="G176"/>
  <c r="BB176" s="1"/>
  <c r="BE175"/>
  <c r="BD175"/>
  <c r="BC175"/>
  <c r="BB175"/>
  <c r="BA175"/>
  <c r="G175"/>
  <c r="BE174"/>
  <c r="BD174"/>
  <c r="BC174"/>
  <c r="BA174"/>
  <c r="G174"/>
  <c r="BB174" s="1"/>
  <c r="BE173"/>
  <c r="BD173"/>
  <c r="BC173"/>
  <c r="BA173"/>
  <c r="G173"/>
  <c r="BB173" s="1"/>
  <c r="BE172"/>
  <c r="BD172"/>
  <c r="BC172"/>
  <c r="BA172"/>
  <c r="G172"/>
  <c r="BB172" s="1"/>
  <c r="BE171"/>
  <c r="BD171"/>
  <c r="BC171"/>
  <c r="BA171"/>
  <c r="G171"/>
  <c r="BB171" s="1"/>
  <c r="BE170"/>
  <c r="BD170"/>
  <c r="BD197" s="1"/>
  <c r="H16" i="2" s="1"/>
  <c r="BC170" i="3"/>
  <c r="BA170"/>
  <c r="G170"/>
  <c r="BB170" s="1"/>
  <c r="BE169"/>
  <c r="BD169"/>
  <c r="BC169"/>
  <c r="BA169"/>
  <c r="G169"/>
  <c r="BB169" s="1"/>
  <c r="BE168"/>
  <c r="BD168"/>
  <c r="BC168"/>
  <c r="BA168"/>
  <c r="BA197" s="1"/>
  <c r="E16" i="2" s="1"/>
  <c r="G168" i="3"/>
  <c r="BB168" s="1"/>
  <c r="BE167"/>
  <c r="BD167"/>
  <c r="BC167"/>
  <c r="BC197" s="1"/>
  <c r="G16" i="2" s="1"/>
  <c r="BB167" i="3"/>
  <c r="BA167"/>
  <c r="G167"/>
  <c r="B16" i="2"/>
  <c r="A16"/>
  <c r="C197" i="3"/>
  <c r="BE164"/>
  <c r="BD164"/>
  <c r="BC164"/>
  <c r="BB164"/>
  <c r="BA164"/>
  <c r="G164"/>
  <c r="BE163"/>
  <c r="BD163"/>
  <c r="BC163"/>
  <c r="BA163"/>
  <c r="G163"/>
  <c r="BB163" s="1"/>
  <c r="BE162"/>
  <c r="BD162"/>
  <c r="BC162"/>
  <c r="BA162"/>
  <c r="G162"/>
  <c r="BB162" s="1"/>
  <c r="BE161"/>
  <c r="BD161"/>
  <c r="BC161"/>
  <c r="BA161"/>
  <c r="G161"/>
  <c r="BB161" s="1"/>
  <c r="BE160"/>
  <c r="BD160"/>
  <c r="BC160"/>
  <c r="BA160"/>
  <c r="G160"/>
  <c r="BB160" s="1"/>
  <c r="BE159"/>
  <c r="BD159"/>
  <c r="BC159"/>
  <c r="BA159"/>
  <c r="G159"/>
  <c r="BB159" s="1"/>
  <c r="BE158"/>
  <c r="BD158"/>
  <c r="BC158"/>
  <c r="BB158"/>
  <c r="BA158"/>
  <c r="G158"/>
  <c r="BE157"/>
  <c r="BD157"/>
  <c r="BC157"/>
  <c r="BA157"/>
  <c r="G157"/>
  <c r="BB157" s="1"/>
  <c r="BE156"/>
  <c r="BD156"/>
  <c r="BC156"/>
  <c r="BB156"/>
  <c r="BA156"/>
  <c r="G156"/>
  <c r="BE155"/>
  <c r="BD155"/>
  <c r="BC155"/>
  <c r="BA155"/>
  <c r="G155"/>
  <c r="BB155" s="1"/>
  <c r="BE154"/>
  <c r="BD154"/>
  <c r="BC154"/>
  <c r="BA154"/>
  <c r="G154"/>
  <c r="BB154" s="1"/>
  <c r="BE153"/>
  <c r="BD153"/>
  <c r="BC153"/>
  <c r="BA153"/>
  <c r="G153"/>
  <c r="BB153" s="1"/>
  <c r="BE152"/>
  <c r="BD152"/>
  <c r="BC152"/>
  <c r="BA152"/>
  <c r="G152"/>
  <c r="BB152" s="1"/>
  <c r="BE151"/>
  <c r="BD151"/>
  <c r="BC151"/>
  <c r="BA151"/>
  <c r="G151"/>
  <c r="BB151" s="1"/>
  <c r="BE150"/>
  <c r="BD150"/>
  <c r="BC150"/>
  <c r="BB150"/>
  <c r="BA150"/>
  <c r="G150"/>
  <c r="BE149"/>
  <c r="BD149"/>
  <c r="BC149"/>
  <c r="BA149"/>
  <c r="G149"/>
  <c r="BB149" s="1"/>
  <c r="BE148"/>
  <c r="BD148"/>
  <c r="BC148"/>
  <c r="BB148"/>
  <c r="BA148"/>
  <c r="G148"/>
  <c r="BE147"/>
  <c r="BD147"/>
  <c r="BC147"/>
  <c r="BA147"/>
  <c r="G147"/>
  <c r="BB147" s="1"/>
  <c r="BE146"/>
  <c r="BD146"/>
  <c r="BC146"/>
  <c r="BB146"/>
  <c r="BA146"/>
  <c r="G146"/>
  <c r="BE145"/>
  <c r="BD145"/>
  <c r="BC145"/>
  <c r="BA145"/>
  <c r="G145"/>
  <c r="BB145" s="1"/>
  <c r="BE144"/>
  <c r="BD144"/>
  <c r="BC144"/>
  <c r="BA144"/>
  <c r="G144"/>
  <c r="BB144" s="1"/>
  <c r="BE143"/>
  <c r="BD143"/>
  <c r="BC143"/>
  <c r="BA143"/>
  <c r="G143"/>
  <c r="BB143" s="1"/>
  <c r="BE142"/>
  <c r="BD142"/>
  <c r="BC142"/>
  <c r="BB142"/>
  <c r="BA142"/>
  <c r="G142"/>
  <c r="BE141"/>
  <c r="BD141"/>
  <c r="BC141"/>
  <c r="BA141"/>
  <c r="G141"/>
  <c r="BB141" s="1"/>
  <c r="BE140"/>
  <c r="BD140"/>
  <c r="BC140"/>
  <c r="BB140"/>
  <c r="BA140"/>
  <c r="G140"/>
  <c r="BE139"/>
  <c r="BD139"/>
  <c r="BC139"/>
  <c r="BA139"/>
  <c r="G139"/>
  <c r="BB139" s="1"/>
  <c r="BE138"/>
  <c r="BD138"/>
  <c r="BC138"/>
  <c r="BA138"/>
  <c r="G138"/>
  <c r="BB138" s="1"/>
  <c r="BE137"/>
  <c r="BD137"/>
  <c r="BC137"/>
  <c r="BA137"/>
  <c r="G137"/>
  <c r="BB137" s="1"/>
  <c r="BE136"/>
  <c r="BD136"/>
  <c r="BC136"/>
  <c r="BA136"/>
  <c r="G136"/>
  <c r="BB136" s="1"/>
  <c r="BE135"/>
  <c r="BD135"/>
  <c r="BC135"/>
  <c r="BA135"/>
  <c r="G135"/>
  <c r="BB135" s="1"/>
  <c r="BE134"/>
  <c r="BD134"/>
  <c r="BC134"/>
  <c r="BA134"/>
  <c r="G134"/>
  <c r="BB134" s="1"/>
  <c r="BE133"/>
  <c r="BD133"/>
  <c r="BC133"/>
  <c r="BA133"/>
  <c r="G133"/>
  <c r="BB133" s="1"/>
  <c r="BE132"/>
  <c r="BD132"/>
  <c r="BC132"/>
  <c r="BB132"/>
  <c r="BA132"/>
  <c r="G132"/>
  <c r="BE131"/>
  <c r="BD131"/>
  <c r="BC131"/>
  <c r="BA131"/>
  <c r="G131"/>
  <c r="BB131" s="1"/>
  <c r="BE130"/>
  <c r="BD130"/>
  <c r="BC130"/>
  <c r="BA130"/>
  <c r="G130"/>
  <c r="BB130" s="1"/>
  <c r="BE129"/>
  <c r="BD129"/>
  <c r="BC129"/>
  <c r="BA129"/>
  <c r="G129"/>
  <c r="BB129" s="1"/>
  <c r="BE128"/>
  <c r="BD128"/>
  <c r="BC128"/>
  <c r="BA128"/>
  <c r="G128"/>
  <c r="BB128" s="1"/>
  <c r="BE127"/>
  <c r="BD127"/>
  <c r="BC127"/>
  <c r="BA127"/>
  <c r="G127"/>
  <c r="BB127" s="1"/>
  <c r="BE126"/>
  <c r="BD126"/>
  <c r="BC126"/>
  <c r="BB126"/>
  <c r="BA126"/>
  <c r="G126"/>
  <c r="BE125"/>
  <c r="BD125"/>
  <c r="BC125"/>
  <c r="BA125"/>
  <c r="G125"/>
  <c r="BB125" s="1"/>
  <c r="BE124"/>
  <c r="BD124"/>
  <c r="BC124"/>
  <c r="BB124"/>
  <c r="BA124"/>
  <c r="G124"/>
  <c r="BE123"/>
  <c r="BD123"/>
  <c r="BC123"/>
  <c r="BA123"/>
  <c r="G123"/>
  <c r="BB123" s="1"/>
  <c r="BE122"/>
  <c r="BD122"/>
  <c r="BC122"/>
  <c r="BA122"/>
  <c r="G122"/>
  <c r="BB122" s="1"/>
  <c r="BE121"/>
  <c r="BD121"/>
  <c r="BC121"/>
  <c r="BA121"/>
  <c r="G121"/>
  <c r="BB121" s="1"/>
  <c r="BE120"/>
  <c r="BD120"/>
  <c r="BC120"/>
  <c r="BA120"/>
  <c r="G120"/>
  <c r="BB120" s="1"/>
  <c r="BE119"/>
  <c r="BD119"/>
  <c r="BC119"/>
  <c r="BA119"/>
  <c r="G119"/>
  <c r="BB119" s="1"/>
  <c r="BE118"/>
  <c r="BD118"/>
  <c r="BC118"/>
  <c r="BB118"/>
  <c r="BA118"/>
  <c r="G118"/>
  <c r="BE117"/>
  <c r="BD117"/>
  <c r="BC117"/>
  <c r="BA117"/>
  <c r="G117"/>
  <c r="BB117" s="1"/>
  <c r="BE116"/>
  <c r="BD116"/>
  <c r="BC116"/>
  <c r="BB116"/>
  <c r="BA116"/>
  <c r="G116"/>
  <c r="BE115"/>
  <c r="BD115"/>
  <c r="BC115"/>
  <c r="BA115"/>
  <c r="G115"/>
  <c r="BB115" s="1"/>
  <c r="BE114"/>
  <c r="BD114"/>
  <c r="BC114"/>
  <c r="BA114"/>
  <c r="G114"/>
  <c r="BB114" s="1"/>
  <c r="BE113"/>
  <c r="BD113"/>
  <c r="BC113"/>
  <c r="BA113"/>
  <c r="G113"/>
  <c r="BB113" s="1"/>
  <c r="BE112"/>
  <c r="BD112"/>
  <c r="BC112"/>
  <c r="BA112"/>
  <c r="G112"/>
  <c r="BB112" s="1"/>
  <c r="BE111"/>
  <c r="BD111"/>
  <c r="BC111"/>
  <c r="BA111"/>
  <c r="G111"/>
  <c r="BB111" s="1"/>
  <c r="BE110"/>
  <c r="BD110"/>
  <c r="BC110"/>
  <c r="BB110"/>
  <c r="BA110"/>
  <c r="G110"/>
  <c r="BE109"/>
  <c r="BD109"/>
  <c r="BC109"/>
  <c r="BA109"/>
  <c r="G109"/>
  <c r="BB109" s="1"/>
  <c r="BE108"/>
  <c r="BD108"/>
  <c r="BC108"/>
  <c r="BB108"/>
  <c r="BA108"/>
  <c r="G108"/>
  <c r="BE107"/>
  <c r="BD107"/>
  <c r="BC107"/>
  <c r="BA107"/>
  <c r="G107"/>
  <c r="BB107" s="1"/>
  <c r="BE106"/>
  <c r="BD106"/>
  <c r="BC106"/>
  <c r="BA106"/>
  <c r="G106"/>
  <c r="BB106" s="1"/>
  <c r="BE105"/>
  <c r="BD105"/>
  <c r="BC105"/>
  <c r="BA105"/>
  <c r="G105"/>
  <c r="BB105" s="1"/>
  <c r="BE104"/>
  <c r="BD104"/>
  <c r="BD165" s="1"/>
  <c r="H15" i="2" s="1"/>
  <c r="BC104" i="3"/>
  <c r="BA104"/>
  <c r="G104"/>
  <c r="BB104" s="1"/>
  <c r="BE103"/>
  <c r="BD103"/>
  <c r="BC103"/>
  <c r="BA103"/>
  <c r="G103"/>
  <c r="BB103" s="1"/>
  <c r="BE102"/>
  <c r="BD102"/>
  <c r="BC102"/>
  <c r="BC165" s="1"/>
  <c r="G15" i="2" s="1"/>
  <c r="BA102" i="3"/>
  <c r="G102"/>
  <c r="BB102" s="1"/>
  <c r="BE101"/>
  <c r="BE165" s="1"/>
  <c r="I15" i="2" s="1"/>
  <c r="BD101" i="3"/>
  <c r="BC101"/>
  <c r="BA101"/>
  <c r="G101"/>
  <c r="BB101" s="1"/>
  <c r="B15" i="2"/>
  <c r="A15"/>
  <c r="G165" i="3"/>
  <c r="C165"/>
  <c r="BE98"/>
  <c r="BD98"/>
  <c r="BC98"/>
  <c r="BB98"/>
  <c r="BA98"/>
  <c r="G98"/>
  <c r="BE97"/>
  <c r="BD97"/>
  <c r="BC97"/>
  <c r="BA97"/>
  <c r="G97"/>
  <c r="BB97" s="1"/>
  <c r="BE96"/>
  <c r="BD96"/>
  <c r="BC96"/>
  <c r="BB96"/>
  <c r="BA96"/>
  <c r="G96"/>
  <c r="BE95"/>
  <c r="BD95"/>
  <c r="BC95"/>
  <c r="BA95"/>
  <c r="G95"/>
  <c r="BB95" s="1"/>
  <c r="BE94"/>
  <c r="BD94"/>
  <c r="BC94"/>
  <c r="BA94"/>
  <c r="G94"/>
  <c r="BB94" s="1"/>
  <c r="BE93"/>
  <c r="BD93"/>
  <c r="BC93"/>
  <c r="BA93"/>
  <c r="G93"/>
  <c r="BB93" s="1"/>
  <c r="BE92"/>
  <c r="BD92"/>
  <c r="BC92"/>
  <c r="BA92"/>
  <c r="G92"/>
  <c r="BB92" s="1"/>
  <c r="BE91"/>
  <c r="BD91"/>
  <c r="BC91"/>
  <c r="BA91"/>
  <c r="G91"/>
  <c r="BB91" s="1"/>
  <c r="BE90"/>
  <c r="BD90"/>
  <c r="BC90"/>
  <c r="BB90"/>
  <c r="BA90"/>
  <c r="G90"/>
  <c r="BE89"/>
  <c r="BD89"/>
  <c r="BC89"/>
  <c r="BA89"/>
  <c r="G89"/>
  <c r="BB89" s="1"/>
  <c r="BE88"/>
  <c r="BD88"/>
  <c r="BC88"/>
  <c r="BA88"/>
  <c r="G88"/>
  <c r="BB88" s="1"/>
  <c r="BE87"/>
  <c r="BD87"/>
  <c r="BC87"/>
  <c r="BA87"/>
  <c r="G87"/>
  <c r="BB87" s="1"/>
  <c r="BE86"/>
  <c r="BD86"/>
  <c r="BC86"/>
  <c r="BA86"/>
  <c r="G86"/>
  <c r="BB86" s="1"/>
  <c r="BE85"/>
  <c r="BD85"/>
  <c r="BC85"/>
  <c r="BA85"/>
  <c r="G85"/>
  <c r="BB85" s="1"/>
  <c r="BE84"/>
  <c r="BD84"/>
  <c r="BC84"/>
  <c r="BA84"/>
  <c r="G84"/>
  <c r="BB84" s="1"/>
  <c r="BE83"/>
  <c r="BD83"/>
  <c r="BC83"/>
  <c r="BA83"/>
  <c r="G83"/>
  <c r="BB83" s="1"/>
  <c r="BE82"/>
  <c r="BD82"/>
  <c r="BC82"/>
  <c r="BA82"/>
  <c r="G82"/>
  <c r="BB82" s="1"/>
  <c r="BE81"/>
  <c r="BD81"/>
  <c r="BC81"/>
  <c r="BA81"/>
  <c r="G81"/>
  <c r="BB81" s="1"/>
  <c r="BE80"/>
  <c r="BD80"/>
  <c r="BC80"/>
  <c r="BA80"/>
  <c r="G80"/>
  <c r="BB80" s="1"/>
  <c r="BE79"/>
  <c r="BD79"/>
  <c r="BC79"/>
  <c r="BA79"/>
  <c r="G79"/>
  <c r="BB79" s="1"/>
  <c r="BE78"/>
  <c r="BD78"/>
  <c r="BC78"/>
  <c r="BA78"/>
  <c r="G78"/>
  <c r="BB78" s="1"/>
  <c r="BE77"/>
  <c r="BD77"/>
  <c r="BC77"/>
  <c r="BB77"/>
  <c r="BA77"/>
  <c r="G77"/>
  <c r="BE76"/>
  <c r="BD76"/>
  <c r="BC76"/>
  <c r="BA76"/>
  <c r="G76"/>
  <c r="BB76" s="1"/>
  <c r="BE75"/>
  <c r="BD75"/>
  <c r="BC75"/>
  <c r="BA75"/>
  <c r="G75"/>
  <c r="BB75" s="1"/>
  <c r="BE74"/>
  <c r="BD74"/>
  <c r="BC74"/>
  <c r="BA74"/>
  <c r="G74"/>
  <c r="BB74" s="1"/>
  <c r="BE73"/>
  <c r="BD73"/>
  <c r="BC73"/>
  <c r="BA73"/>
  <c r="G73"/>
  <c r="BB73" s="1"/>
  <c r="BE72"/>
  <c r="BD72"/>
  <c r="BC72"/>
  <c r="BA72"/>
  <c r="G72"/>
  <c r="BB72" s="1"/>
  <c r="BE71"/>
  <c r="BD71"/>
  <c r="BC71"/>
  <c r="BA71"/>
  <c r="G71"/>
  <c r="BB71" s="1"/>
  <c r="BE70"/>
  <c r="BD70"/>
  <c r="BC70"/>
  <c r="BA70"/>
  <c r="G70"/>
  <c r="BB70" s="1"/>
  <c r="BE69"/>
  <c r="BD69"/>
  <c r="BC69"/>
  <c r="BC99" s="1"/>
  <c r="G14" i="2" s="1"/>
  <c r="BB69" i="3"/>
  <c r="BA69"/>
  <c r="G69"/>
  <c r="BE68"/>
  <c r="BE99" s="1"/>
  <c r="I14" i="2" s="1"/>
  <c r="BD68" i="3"/>
  <c r="BD99" s="1"/>
  <c r="H14" i="2" s="1"/>
  <c r="BC68" i="3"/>
  <c r="BA68"/>
  <c r="G68"/>
  <c r="BB68" s="1"/>
  <c r="B14" i="2"/>
  <c r="A14"/>
  <c r="G99" i="3"/>
  <c r="C99"/>
  <c r="BE65"/>
  <c r="BD65"/>
  <c r="BC65"/>
  <c r="BB65"/>
  <c r="BA65"/>
  <c r="G65"/>
  <c r="BE64"/>
  <c r="BD64"/>
  <c r="BC64"/>
  <c r="BA64"/>
  <c r="G64"/>
  <c r="BB64" s="1"/>
  <c r="BE63"/>
  <c r="BD63"/>
  <c r="BC63"/>
  <c r="BB63"/>
  <c r="BA63"/>
  <c r="G63"/>
  <c r="BE62"/>
  <c r="BD62"/>
  <c r="BC62"/>
  <c r="BA62"/>
  <c r="G62"/>
  <c r="BB62" s="1"/>
  <c r="BE61"/>
  <c r="BD61"/>
  <c r="BC61"/>
  <c r="BA61"/>
  <c r="G61"/>
  <c r="BB61" s="1"/>
  <c r="BE60"/>
  <c r="BD60"/>
  <c r="BC60"/>
  <c r="BA60"/>
  <c r="G60"/>
  <c r="BB60" s="1"/>
  <c r="BE59"/>
  <c r="BD59"/>
  <c r="BC59"/>
  <c r="BA59"/>
  <c r="G59"/>
  <c r="BB59" s="1"/>
  <c r="BE58"/>
  <c r="BD58"/>
  <c r="BC58"/>
  <c r="BA58"/>
  <c r="G58"/>
  <c r="BB58" s="1"/>
  <c r="BE57"/>
  <c r="BD57"/>
  <c r="BC57"/>
  <c r="BA57"/>
  <c r="G57"/>
  <c r="BB57" s="1"/>
  <c r="BE56"/>
  <c r="BD56"/>
  <c r="BC56"/>
  <c r="BB56"/>
  <c r="BA56"/>
  <c r="G56"/>
  <c r="BE55"/>
  <c r="BD55"/>
  <c r="BC55"/>
  <c r="BA55"/>
  <c r="G55"/>
  <c r="BB55" s="1"/>
  <c r="BE54"/>
  <c r="BD54"/>
  <c r="BC54"/>
  <c r="BA54"/>
  <c r="G54"/>
  <c r="BB54" s="1"/>
  <c r="BE53"/>
  <c r="BD53"/>
  <c r="BC53"/>
  <c r="BA53"/>
  <c r="G53"/>
  <c r="BB53" s="1"/>
  <c r="BE52"/>
  <c r="BD52"/>
  <c r="BC52"/>
  <c r="BA52"/>
  <c r="G52"/>
  <c r="BB52" s="1"/>
  <c r="BE51"/>
  <c r="BD51"/>
  <c r="BC51"/>
  <c r="BA51"/>
  <c r="G51"/>
  <c r="BB51" s="1"/>
  <c r="BE50"/>
  <c r="BD50"/>
  <c r="BC50"/>
  <c r="BA50"/>
  <c r="G50"/>
  <c r="BB50" s="1"/>
  <c r="BE49"/>
  <c r="BD49"/>
  <c r="BC49"/>
  <c r="BA49"/>
  <c r="G49"/>
  <c r="BB49" s="1"/>
  <c r="BE48"/>
  <c r="BD48"/>
  <c r="BC48"/>
  <c r="BA48"/>
  <c r="G48"/>
  <c r="BB48" s="1"/>
  <c r="BE47"/>
  <c r="BD47"/>
  <c r="BC47"/>
  <c r="BA47"/>
  <c r="G47"/>
  <c r="BB47" s="1"/>
  <c r="BE46"/>
  <c r="BD46"/>
  <c r="BC46"/>
  <c r="BA46"/>
  <c r="G46"/>
  <c r="BB46" s="1"/>
  <c r="BE45"/>
  <c r="BD45"/>
  <c r="BC45"/>
  <c r="BA45"/>
  <c r="G45"/>
  <c r="BB45" s="1"/>
  <c r="BE44"/>
  <c r="BD44"/>
  <c r="BD66" s="1"/>
  <c r="H13" i="2" s="1"/>
  <c r="BC44" i="3"/>
  <c r="BA44"/>
  <c r="G44"/>
  <c r="BB44" s="1"/>
  <c r="B13" i="2"/>
  <c r="A13"/>
  <c r="C66" i="3"/>
  <c r="BE41"/>
  <c r="BD41"/>
  <c r="BC41"/>
  <c r="BB41"/>
  <c r="BA41"/>
  <c r="G41"/>
  <c r="BE40"/>
  <c r="BD40"/>
  <c r="BD42" s="1"/>
  <c r="H12" i="2" s="1"/>
  <c r="BC40" i="3"/>
  <c r="BA40"/>
  <c r="G40"/>
  <c r="BB40" s="1"/>
  <c r="B12" i="2"/>
  <c r="A12"/>
  <c r="C42" i="3"/>
  <c r="BE37"/>
  <c r="BE38" s="1"/>
  <c r="I11" i="2" s="1"/>
  <c r="BD37" i="3"/>
  <c r="BC37"/>
  <c r="BB37"/>
  <c r="BA37"/>
  <c r="BA38" s="1"/>
  <c r="E11" i="2" s="1"/>
  <c r="G37" i="3"/>
  <c r="B11" i="2"/>
  <c r="A11"/>
  <c r="BD38" i="3"/>
  <c r="H11" i="2" s="1"/>
  <c r="BC38" i="3"/>
  <c r="G11" i="2" s="1"/>
  <c r="BB38" i="3"/>
  <c r="F11" i="2" s="1"/>
  <c r="G38" i="3"/>
  <c r="C38"/>
  <c r="BE34"/>
  <c r="BD34"/>
  <c r="BC34"/>
  <c r="BB34"/>
  <c r="G34"/>
  <c r="BA34" s="1"/>
  <c r="BE33"/>
  <c r="BD33"/>
  <c r="BC33"/>
  <c r="BB33"/>
  <c r="G33"/>
  <c r="BA33" s="1"/>
  <c r="BE32"/>
  <c r="BD32"/>
  <c r="BC32"/>
  <c r="BB32"/>
  <c r="BA32"/>
  <c r="G32"/>
  <c r="BE31"/>
  <c r="BD31"/>
  <c r="BC31"/>
  <c r="BB31"/>
  <c r="G31"/>
  <c r="BA31" s="1"/>
  <c r="BE30"/>
  <c r="BD30"/>
  <c r="BC30"/>
  <c r="BB30"/>
  <c r="BA30"/>
  <c r="G30"/>
  <c r="BE29"/>
  <c r="BD29"/>
  <c r="BC29"/>
  <c r="BB29"/>
  <c r="G29"/>
  <c r="BA29" s="1"/>
  <c r="BE28"/>
  <c r="BD28"/>
  <c r="BC28"/>
  <c r="BB28"/>
  <c r="G28"/>
  <c r="G35" s="1"/>
  <c r="BE27"/>
  <c r="BD27"/>
  <c r="BC27"/>
  <c r="BB27"/>
  <c r="G27"/>
  <c r="BA27" s="1"/>
  <c r="B10" i="2"/>
  <c r="A10"/>
  <c r="BD35" i="3"/>
  <c r="H10" i="2" s="1"/>
  <c r="C35" i="3"/>
  <c r="BE24"/>
  <c r="BD24"/>
  <c r="BC24"/>
  <c r="BB24"/>
  <c r="G24"/>
  <c r="BA24" s="1"/>
  <c r="BE23"/>
  <c r="BD23"/>
  <c r="BC23"/>
  <c r="BB23"/>
  <c r="BA23"/>
  <c r="G23"/>
  <c r="BE22"/>
  <c r="BD22"/>
  <c r="BC22"/>
  <c r="BC25" s="1"/>
  <c r="G9" i="2" s="1"/>
  <c r="BB22" i="3"/>
  <c r="G22"/>
  <c r="BA22" s="1"/>
  <c r="BE21"/>
  <c r="BD21"/>
  <c r="BC21"/>
  <c r="BB21"/>
  <c r="G21"/>
  <c r="BA21" s="1"/>
  <c r="BA25" s="1"/>
  <c r="E9" i="2" s="1"/>
  <c r="B9"/>
  <c r="A9"/>
  <c r="BB25" i="3"/>
  <c r="F9" i="2" s="1"/>
  <c r="C25" i="3"/>
  <c r="BE18"/>
  <c r="BE19" s="1"/>
  <c r="I8" i="2" s="1"/>
  <c r="BD18" i="3"/>
  <c r="BC18"/>
  <c r="BB18"/>
  <c r="BB19" s="1"/>
  <c r="F8" i="2" s="1"/>
  <c r="BA18" i="3"/>
  <c r="BA19" s="1"/>
  <c r="E8" i="2" s="1"/>
  <c r="G18" i="3"/>
  <c r="B8" i="2"/>
  <c r="A8"/>
  <c r="BD19" i="3"/>
  <c r="H8" i="2" s="1"/>
  <c r="BC19" i="3"/>
  <c r="G8" i="2" s="1"/>
  <c r="G19" i="3"/>
  <c r="C19"/>
  <c r="BE15"/>
  <c r="BD15"/>
  <c r="BC15"/>
  <c r="BB15"/>
  <c r="BA15"/>
  <c r="G15"/>
  <c r="BE14"/>
  <c r="BD14"/>
  <c r="BC14"/>
  <c r="BB14"/>
  <c r="G14"/>
  <c r="BA14" s="1"/>
  <c r="BE13"/>
  <c r="BD13"/>
  <c r="BC13"/>
  <c r="BB13"/>
  <c r="G13"/>
  <c r="BA13" s="1"/>
  <c r="BE12"/>
  <c r="BD12"/>
  <c r="BC12"/>
  <c r="BB12"/>
  <c r="G12"/>
  <c r="BA12" s="1"/>
  <c r="BE11"/>
  <c r="BD11"/>
  <c r="BC11"/>
  <c r="BB11"/>
  <c r="G11"/>
  <c r="BA11" s="1"/>
  <c r="BE10"/>
  <c r="BD10"/>
  <c r="BC10"/>
  <c r="BB10"/>
  <c r="G10"/>
  <c r="BA10" s="1"/>
  <c r="BE9"/>
  <c r="BD9"/>
  <c r="BC9"/>
  <c r="BB9"/>
  <c r="BB16" s="1"/>
  <c r="F7" i="2" s="1"/>
  <c r="BA9" i="3"/>
  <c r="G9"/>
  <c r="BE8"/>
  <c r="BD8"/>
  <c r="BD16" s="1"/>
  <c r="H7" i="2" s="1"/>
  <c r="BC8" i="3"/>
  <c r="BB8"/>
  <c r="G8"/>
  <c r="BA8" s="1"/>
  <c r="B7" i="2"/>
  <c r="A7"/>
  <c r="C16" i="3"/>
  <c r="E4"/>
  <c r="C4"/>
  <c r="F3"/>
  <c r="C3"/>
  <c r="C2" i="2"/>
  <c r="C1"/>
  <c r="C33" i="1"/>
  <c r="F33" s="1"/>
  <c r="C31"/>
  <c r="C9"/>
  <c r="G7"/>
  <c r="D2"/>
  <c r="C2"/>
  <c r="G16" i="3" l="1"/>
  <c r="BA16"/>
  <c r="E7" i="2" s="1"/>
  <c r="BE25" i="3"/>
  <c r="I9" i="2" s="1"/>
  <c r="BD25" i="3"/>
  <c r="H9" i="2" s="1"/>
  <c r="BC35" i="3"/>
  <c r="G10" i="2" s="1"/>
  <c r="G17" s="1"/>
  <c r="C18" i="1" s="1"/>
  <c r="BA28" i="3"/>
  <c r="BE35"/>
  <c r="I10" i="2" s="1"/>
  <c r="BB42" i="3"/>
  <c r="F12" i="2" s="1"/>
  <c r="BE42" i="3"/>
  <c r="I12" i="2" s="1"/>
  <c r="I17" s="1"/>
  <c r="C21" i="1" s="1"/>
  <c r="BC42" i="3"/>
  <c r="G12" i="2" s="1"/>
  <c r="G66" i="3"/>
  <c r="BB66"/>
  <c r="F13" i="2" s="1"/>
  <c r="BA99" i="3"/>
  <c r="E14" i="2" s="1"/>
  <c r="BA165" i="3"/>
  <c r="E15" i="2" s="1"/>
  <c r="G197" i="3"/>
  <c r="BC66"/>
  <c r="G13" i="2" s="1"/>
  <c r="BA66" i="3"/>
  <c r="E13" i="2" s="1"/>
  <c r="BE197" i="3"/>
  <c r="I16" i="2" s="1"/>
  <c r="BC16" i="3"/>
  <c r="G7" i="2" s="1"/>
  <c r="BE16" i="3"/>
  <c r="I7" i="2" s="1"/>
  <c r="BB35" i="3"/>
  <c r="F10" i="2" s="1"/>
  <c r="G42" i="3"/>
  <c r="BA42"/>
  <c r="E12" i="2" s="1"/>
  <c r="BE66" i="3"/>
  <c r="I13" i="2" s="1"/>
  <c r="BB99" i="3"/>
  <c r="F14" i="2" s="1"/>
  <c r="F17" s="1"/>
  <c r="C16" i="1" s="1"/>
  <c r="BB165" i="3"/>
  <c r="F15" i="2" s="1"/>
  <c r="BA35" i="3"/>
  <c r="E10" i="2" s="1"/>
  <c r="E17" s="1"/>
  <c r="BB197" i="3"/>
  <c r="F16" i="2" s="1"/>
  <c r="H17"/>
  <c r="C17" i="1" s="1"/>
  <c r="G25" i="3"/>
  <c r="C15" i="1" l="1"/>
  <c r="C19" s="1"/>
  <c r="C22" s="1"/>
  <c r="G29" i="2"/>
  <c r="I29" s="1"/>
  <c r="G28"/>
  <c r="I28" s="1"/>
  <c r="G21" i="1" s="1"/>
  <c r="G27" i="2"/>
  <c r="I27" s="1"/>
  <c r="G20" i="1" s="1"/>
  <c r="G26" i="2"/>
  <c r="I26" s="1"/>
  <c r="G19" i="1" s="1"/>
  <c r="G25" i="2"/>
  <c r="I25" s="1"/>
  <c r="G18" i="1" s="1"/>
  <c r="G24" i="2"/>
  <c r="I24" s="1"/>
  <c r="G17" i="1" s="1"/>
  <c r="G23" i="2"/>
  <c r="I23" s="1"/>
  <c r="G16" i="1" s="1"/>
  <c r="G22" i="2"/>
  <c r="I22" s="1"/>
  <c r="G15" i="1" l="1"/>
  <c r="H30" i="2"/>
  <c r="G23" i="1" s="1"/>
  <c r="G22" l="1"/>
  <c r="C23"/>
  <c r="F30" s="1"/>
  <c r="F31" l="1"/>
  <c r="F34" s="1"/>
</calcChain>
</file>

<file path=xl/sharedStrings.xml><?xml version="1.0" encoding="utf-8"?>
<sst xmlns="http://schemas.openxmlformats.org/spreadsheetml/2006/main" count="666" uniqueCount="460">
  <si>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</si>
  <si>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</si>
  <si>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</si>
  <si>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</si>
  <si>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</si>
  <si>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</si>
  <si>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</si>
  <si>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</si>
  <si>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</si>
  <si>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</si>
  <si>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</si>
  <si>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</si>
  <si>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</si>
  <si>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</si>
  <si>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</si>
  <si>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</si>
  <si>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</si>
  <si>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</si>
  <si>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</si>
  <si>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</si>
  <si>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</si>
  <si>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</si>
  <si>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</si>
  <si>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</si>
  <si>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</si>
  <si>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</si>
  <si>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</si>
  <si>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</si>
  <si>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</si>
  <si>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</si>
  <si>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</si>
  <si>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</si>
  <si>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</si>
  <si>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</si>
  <si>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</si>
  <si>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</si>
  <si>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</si>
  <si>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</si>
  <si>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</si>
  <si>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</si>
  <si>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</si>
  <si>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</si>
  <si>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</si>
  <si>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</si>
  <si>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</si>
  <si>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</si>
  <si>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</si>
  <si>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</si>
  <si>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</si>
  <si>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</si>
  <si>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</si>
  <si>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</si>
  <si>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</si>
  <si>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</si>
  <si>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</si>
  <si>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</si>
  <si>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</si>
  <si>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</si>
  <si>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</si>
  <si>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</si>
  <si>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</si>
  <si>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</si>
  <si>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</si>
  <si>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</si>
  <si>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</si>
  <si>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</si>
  <si>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</si>
  <si>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</si>
  <si>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</si>
  <si>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</si>
  <si>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</si>
  <si>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</si>
  <si>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</si>
  <si>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</si>
  <si>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</si>
  <si>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</si>
  <si>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</si>
  <si>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SLEPÝ ROZPOČET</t>
  </si>
  <si>
    <t>Slepý rozpočet</t>
  </si>
  <si>
    <t>1536</t>
  </si>
  <si>
    <t>MŠ Bezručova, Jablunkov</t>
  </si>
  <si>
    <t>SO 01 - MŠ Bezručova, Jablunkov</t>
  </si>
  <si>
    <t>Rozpočet DPS</t>
  </si>
  <si>
    <t>113107131R00</t>
  </si>
  <si>
    <t xml:space="preserve">Odstranění podkladu, bet.prostý tl.15 cm </t>
  </si>
  <si>
    <t>m2</t>
  </si>
  <si>
    <t>113152112R00</t>
  </si>
  <si>
    <t xml:space="preserve">Odstranění podkladu z kameniva drceného </t>
  </si>
  <si>
    <t>m3</t>
  </si>
  <si>
    <t>132201111R00</t>
  </si>
  <si>
    <t>Hloubení rýh š.do 60 cm v hor.3 do 100 m3 vnitřní kanalizace pod podlahou, š.0,5m, hl. 0,5m</t>
  </si>
  <si>
    <t>161101101R00</t>
  </si>
  <si>
    <t xml:space="preserve">Svislé přemístění výkopku z hor.1-4 do 2,5 m </t>
  </si>
  <si>
    <t>162201101R00</t>
  </si>
  <si>
    <t xml:space="preserve">Vodorovné přemístění výkopku z hor.1-4 do 20 m </t>
  </si>
  <si>
    <t>174101101R00</t>
  </si>
  <si>
    <t xml:space="preserve">Zásyp jam, rýh, šachet se zhutněním </t>
  </si>
  <si>
    <t>175101101RT2</t>
  </si>
  <si>
    <t>Obsyp potrubí bez prohození sypaniny s dodáním štěrkopísku frakce 0 - 22 mm</t>
  </si>
  <si>
    <t>451572111R00</t>
  </si>
  <si>
    <t>Lože pod potrubí z kameniva těženého 0 - 4 mm vč. kameniva</t>
  </si>
  <si>
    <t>2</t>
  </si>
  <si>
    <t>Základy a zvláštní zakládání</t>
  </si>
  <si>
    <t>273313611R00</t>
  </si>
  <si>
    <t>Beton základových desek prostý C 16/20 opětovné zabetonování základové desky</t>
  </si>
  <si>
    <t>96</t>
  </si>
  <si>
    <t>Bourání konstrukcí</t>
  </si>
  <si>
    <t>919735123R00</t>
  </si>
  <si>
    <t xml:space="preserve">Řezání stávající betonové desky tl. 10 - 15 cm </t>
  </si>
  <si>
    <t>m</t>
  </si>
  <si>
    <t>199000000R00</t>
  </si>
  <si>
    <t xml:space="preserve">Poplatek za skladku suti </t>
  </si>
  <si>
    <t>t</t>
  </si>
  <si>
    <t>979081111R00</t>
  </si>
  <si>
    <t xml:space="preserve">Odvoz suti a vybour. hmot na skládku do 1 km </t>
  </si>
  <si>
    <t>979087212R00</t>
  </si>
  <si>
    <t xml:space="preserve">Nakládání suti na dopravní prostředky </t>
  </si>
  <si>
    <t>97</t>
  </si>
  <si>
    <t>Prorážení otvorů</t>
  </si>
  <si>
    <t>630402400U00</t>
  </si>
  <si>
    <t xml:space="preserve">Vyplň rýh mazaninou </t>
  </si>
  <si>
    <t>971033231R00</t>
  </si>
  <si>
    <t xml:space="preserve">Vybourání otv. zeď 0,0225 m2, tl. 10 cm až 15cm </t>
  </si>
  <si>
    <t>kus</t>
  </si>
  <si>
    <t>971033241R00</t>
  </si>
  <si>
    <t xml:space="preserve">Vybourání otv. zeď 0,0225 m2, tl. 30 cm až 35 cm </t>
  </si>
  <si>
    <t>972054141R00</t>
  </si>
  <si>
    <t>Vybourání otv. stropy ŽB pl. 0,0225 m2 tl. 15 až 20 cm</t>
  </si>
  <si>
    <t>974031121R00</t>
  </si>
  <si>
    <t xml:space="preserve">Vysekání rýh ve zdi 3 x 3 cm </t>
  </si>
  <si>
    <t>974031132R00</t>
  </si>
  <si>
    <t xml:space="preserve">Vysekání rýh ve zdi 5 x 7 cm </t>
  </si>
  <si>
    <t>974031142R00</t>
  </si>
  <si>
    <t xml:space="preserve">Vysekání rýh ve zdi cihelné 7 x 7 cm </t>
  </si>
  <si>
    <t>974031164R00</t>
  </si>
  <si>
    <t xml:space="preserve">Vysekání rýh ve zdi 15 x 15 cm </t>
  </si>
  <si>
    <t>99</t>
  </si>
  <si>
    <t>Staveništní přesun hmot</t>
  </si>
  <si>
    <t>998276101R00</t>
  </si>
  <si>
    <t xml:space="preserve">Přesun hmot, trubní vedení plastová, otevř. výkop </t>
  </si>
  <si>
    <t>711</t>
  </si>
  <si>
    <t>Izolace proti vodě</t>
  </si>
  <si>
    <t>711141559RT1</t>
  </si>
  <si>
    <t>Izolace proti vlhk. vodorovná pásy přitavením 1 vrstva - materiál ve specifikaci</t>
  </si>
  <si>
    <t>62832131</t>
  </si>
  <si>
    <t>Pás asfaltovaný těžký obnova hydroizolace základové desky</t>
  </si>
  <si>
    <t>719</t>
  </si>
  <si>
    <t>Demontáže</t>
  </si>
  <si>
    <t>721110806R00</t>
  </si>
  <si>
    <t xml:space="preserve">Demontáž potrubí z kameninových trub do DN 200 </t>
  </si>
  <si>
    <t>721140802R00</t>
  </si>
  <si>
    <t xml:space="preserve">Demontáž potrubí litinového do DN 100 </t>
  </si>
  <si>
    <t>721210818R00</t>
  </si>
  <si>
    <t xml:space="preserve">Demontáž vpusti ve sprchových koutech do DN 100 </t>
  </si>
  <si>
    <t>721210822R00</t>
  </si>
  <si>
    <t xml:space="preserve">Demontáž střešní vpusti DN 100 </t>
  </si>
  <si>
    <t>721220801R00</t>
  </si>
  <si>
    <t xml:space="preserve">Demontáž zápachové uzávěrky do DN 70 </t>
  </si>
  <si>
    <t>721220802R00</t>
  </si>
  <si>
    <t xml:space="preserve">Demontáž zápachové uzávěrky DN 100 </t>
  </si>
  <si>
    <t>722130831R00</t>
  </si>
  <si>
    <t xml:space="preserve">Demontáž nástěnky </t>
  </si>
  <si>
    <t>722220853R00</t>
  </si>
  <si>
    <t xml:space="preserve">Demontáž armatur s jedním závitem do G 6/4 </t>
  </si>
  <si>
    <t>722220863R00</t>
  </si>
  <si>
    <t xml:space="preserve">Demontáž armatur s dvěma závity do G 6/4 </t>
  </si>
  <si>
    <t>722220871R00</t>
  </si>
  <si>
    <t xml:space="preserve">Demontáž armatur se závitem a šroubením G 3/8 </t>
  </si>
  <si>
    <t>723120804R00</t>
  </si>
  <si>
    <t xml:space="preserve">Demontáž potrubí svařovaného závitového do DN 25 </t>
  </si>
  <si>
    <t>723120805R00</t>
  </si>
  <si>
    <t xml:space="preserve">Demontáž potrubí svařovaného závitového DN 32-50 </t>
  </si>
  <si>
    <t>725110811R00</t>
  </si>
  <si>
    <t xml:space="preserve">Demontáž klozetů splachovacích </t>
  </si>
  <si>
    <t>soubor</t>
  </si>
  <si>
    <t>725122813R0x</t>
  </si>
  <si>
    <t xml:space="preserve">Demontáž vysokopoložené splachovací nádržky WC </t>
  </si>
  <si>
    <t>725210821R00</t>
  </si>
  <si>
    <t xml:space="preserve">Demontáž umyvadel bez výtokových armatur </t>
  </si>
  <si>
    <t>725240812R00</t>
  </si>
  <si>
    <t xml:space="preserve">Demontáž sprchových mís bez výtokových armatur </t>
  </si>
  <si>
    <t>725310821R00</t>
  </si>
  <si>
    <t xml:space="preserve">Demontáž dřezů jednodílných na konzolách </t>
  </si>
  <si>
    <t>725320821R00</t>
  </si>
  <si>
    <t xml:space="preserve">Demontáž dřezů dvojitých na konzolách </t>
  </si>
  <si>
    <t>725820801R00</t>
  </si>
  <si>
    <t xml:space="preserve">Demontáž baterie nástěnné do G 3/4 </t>
  </si>
  <si>
    <t>725991812R00</t>
  </si>
  <si>
    <t xml:space="preserve">Demontáž konzol umyvadlových a dřezových </t>
  </si>
  <si>
    <t>733170801R00</t>
  </si>
  <si>
    <t xml:space="preserve">Demontáž potrubí z plastových trubek do d 25 mm </t>
  </si>
  <si>
    <t>733170804R00</t>
  </si>
  <si>
    <t xml:space="preserve">Demontáž potrubí z plastových trubek d 32 až 50 mm </t>
  </si>
  <si>
    <t>721</t>
  </si>
  <si>
    <t>Vnitřní kanalizace</t>
  </si>
  <si>
    <t>713491111R00</t>
  </si>
  <si>
    <t>Izolace -  montáž oplechování pevného potrubí ochr. proti úkapům v místn. se sklad. potravin</t>
  </si>
  <si>
    <t>721-27231-32</t>
  </si>
  <si>
    <t>Hadice na odvod kondenzátu 30 m DN 32 větrací jednotky s rekuperací tepla</t>
  </si>
  <si>
    <t>721140915R00</t>
  </si>
  <si>
    <t xml:space="preserve">Oprava - propojení dosavadního potrubí DN 100 </t>
  </si>
  <si>
    <t>721140935R00</t>
  </si>
  <si>
    <t xml:space="preserve">Oprava - přechod z plastových trub na litinu DN100 </t>
  </si>
  <si>
    <t>721152218R0x</t>
  </si>
  <si>
    <t xml:space="preserve">Čisticí kus pro odpadní svislé D 110 </t>
  </si>
  <si>
    <t>721173446R00</t>
  </si>
  <si>
    <t xml:space="preserve">Potrubí zvuk tlumicí dešťové (svislé) DN 110 </t>
  </si>
  <si>
    <t>721176101R00</t>
  </si>
  <si>
    <t xml:space="preserve">Potrubí PP připojovací DN 32 </t>
  </si>
  <si>
    <t>721176102R00</t>
  </si>
  <si>
    <t xml:space="preserve">Potrubí PP připojovací DN 40 </t>
  </si>
  <si>
    <t>721176103R00</t>
  </si>
  <si>
    <t xml:space="preserve">Potrubí PP připojovací DN 50 </t>
  </si>
  <si>
    <t>721176104R00</t>
  </si>
  <si>
    <t xml:space="preserve">Potrubí PP připojovací DN 75 </t>
  </si>
  <si>
    <t>721176105R00</t>
  </si>
  <si>
    <t xml:space="preserve">Potrubí PP připojovací DN 110 </t>
  </si>
  <si>
    <t>721176113R00</t>
  </si>
  <si>
    <t xml:space="preserve">Potrubí PP odpadní svislé DN 50 </t>
  </si>
  <si>
    <t>721176114R00</t>
  </si>
  <si>
    <t xml:space="preserve">Potrubí PP odpadní svislé DN 75 </t>
  </si>
  <si>
    <t>721176115R00</t>
  </si>
  <si>
    <t xml:space="preserve">Potrubí PP odpadní svislé/větrací DN 110 </t>
  </si>
  <si>
    <t>721176125R00</t>
  </si>
  <si>
    <t xml:space="preserve">Potrubí PVC svodné (ležaté v zemi) DN 110 </t>
  </si>
  <si>
    <t>721176134R00</t>
  </si>
  <si>
    <t xml:space="preserve">Potrubí PP svodné (ležaté) zavěšené DN 75 </t>
  </si>
  <si>
    <t>721176135R00</t>
  </si>
  <si>
    <t xml:space="preserve">Potrubí PP svodné (ležaté) zavěšené DN 110 </t>
  </si>
  <si>
    <t>721194105R00</t>
  </si>
  <si>
    <t xml:space="preserve">Vyvedení odpadních výpustek do D 50 x 1,8 </t>
  </si>
  <si>
    <t>721194109R00</t>
  </si>
  <si>
    <t xml:space="preserve">Vyvedení odpadních výpustek D 110 x 2,3 </t>
  </si>
  <si>
    <t>721234104RT1</t>
  </si>
  <si>
    <t>Vtok střešní PP pro plochou střechu fóliová HI, záchytný koš vyhřívaný + mřížka DN 100</t>
  </si>
  <si>
    <t>721239102R00</t>
  </si>
  <si>
    <t xml:space="preserve">Kus prodlužovací PP nástavec ke stř. vtoku </t>
  </si>
  <si>
    <t>721273150RT1</t>
  </si>
  <si>
    <t>Hlavice ventilační přivětrávací přivzdušňovací ventil DN 50/70/100, QAmin = 37 l/s</t>
  </si>
  <si>
    <t>721273200RT3</t>
  </si>
  <si>
    <t>Souprava ventilační střešní souprava větrací hlavice PP  DN 100</t>
  </si>
  <si>
    <t>721290112R00</t>
  </si>
  <si>
    <t xml:space="preserve">Zkouška těsnosti kanalizace vodou do DN 200 </t>
  </si>
  <si>
    <t>722181118R00</t>
  </si>
  <si>
    <t xml:space="preserve">Ochrana potrubí plstěnými pásy DN 100 </t>
  </si>
  <si>
    <t>725119206R00</t>
  </si>
  <si>
    <t>Materiál + montáž napojení klozet. mís napojovací manžeta, napojovací trubka/koleno/kloub</t>
  </si>
  <si>
    <t>766495100R00</t>
  </si>
  <si>
    <t>Zhotovení otvorů pro instal. dvířka/větrací mřížky do 0,2 m2</t>
  </si>
  <si>
    <t>877265231U00</t>
  </si>
  <si>
    <t>Tvar víčko do DN100 - ucpávky zátky nevyužíváných kanalizačních větví</t>
  </si>
  <si>
    <t>13814183</t>
  </si>
  <si>
    <t>Plech Pz jakost 10004.2 tl.0,55 mm, povlak 275g/m2</t>
  </si>
  <si>
    <t>T</t>
  </si>
  <si>
    <t>55344472</t>
  </si>
  <si>
    <t>Mřížka větrací proti hmyzu zajištění nasávání vzduchu pro přivzd. ventil</t>
  </si>
  <si>
    <t>998721101R00</t>
  </si>
  <si>
    <t xml:space="preserve">Přesun hmot pro vnitřní kanalizaci, výšky do 6 m </t>
  </si>
  <si>
    <t>722</t>
  </si>
  <si>
    <t>Vnitřní vodovod</t>
  </si>
  <si>
    <t>722130233R00</t>
  </si>
  <si>
    <t>Potrubí z trub.závit.pozink.svařovan. 11343,DN 25 požární vodovod</t>
  </si>
  <si>
    <t>722130916R00</t>
  </si>
  <si>
    <t xml:space="preserve">Oprava-přeřezání ocelové trubky DN 50 </t>
  </si>
  <si>
    <t>722131936R00</t>
  </si>
  <si>
    <t xml:space="preserve">Oprava-propojení dosavadního potrubí závit. DN 50 </t>
  </si>
  <si>
    <t>722172331R00</t>
  </si>
  <si>
    <t xml:space="preserve">Potrubí z PPR, D 20/3,4 mm </t>
  </si>
  <si>
    <t>722172332R00</t>
  </si>
  <si>
    <t xml:space="preserve">Potrubí z PPR, D 25/4,2 mm </t>
  </si>
  <si>
    <t>722172333R00</t>
  </si>
  <si>
    <t xml:space="preserve">Potrubí z PPR, D 32/5,4 mm </t>
  </si>
  <si>
    <t>722172334R00</t>
  </si>
  <si>
    <t xml:space="preserve">Potrubí z PPR, D 40/6,7 mm </t>
  </si>
  <si>
    <t>722172335R00</t>
  </si>
  <si>
    <t xml:space="preserve">Potrubí z PPR, D 50/8,3 mm </t>
  </si>
  <si>
    <t>722181213RT6</t>
  </si>
  <si>
    <t>Izolace návleková tl. stěny 13 mm D 20/3,4 mm</t>
  </si>
  <si>
    <t>722181213RT8</t>
  </si>
  <si>
    <t>Izolace návleková tl. stěny 13 mm D 25/4,2 mm</t>
  </si>
  <si>
    <t>722181213RU1</t>
  </si>
  <si>
    <t>Izolace návleková tl. stěny 13 mm D 32/5,4 mm</t>
  </si>
  <si>
    <t>722181213RU4</t>
  </si>
  <si>
    <t xml:space="preserve">Izolace návleková tl. stěny 13 mm D 40/6,7 mm </t>
  </si>
  <si>
    <t>722181213RU7</t>
  </si>
  <si>
    <t xml:space="preserve">Izolace návleková tl. stěny 13 mm D 50/8,3 mm </t>
  </si>
  <si>
    <t>722182024R00</t>
  </si>
  <si>
    <t>Montáž izolačních skruží na potrubí přímé TV a CV D 20/3,4 mm; D 25/4,2 mm; D 32/5,4 mm; D 40/6,7 mm</t>
  </si>
  <si>
    <t>722190402R00</t>
  </si>
  <si>
    <t xml:space="preserve">Vyvedení a upevnění výpustek DN 15 až 20 </t>
  </si>
  <si>
    <t>722191112R00</t>
  </si>
  <si>
    <t xml:space="preserve">Hadice flexibilní k baterii,DN 15 x M10,délka 0,5m </t>
  </si>
  <si>
    <t>722191134R00</t>
  </si>
  <si>
    <t xml:space="preserve">Hadice sanitární flexibilní WC, DN 15, délka 0,6 m </t>
  </si>
  <si>
    <t>722202411R00</t>
  </si>
  <si>
    <t xml:space="preserve">Kohout kulový nerozebíratelný PP-R D 16 </t>
  </si>
  <si>
    <t>722202412R00</t>
  </si>
  <si>
    <t xml:space="preserve">Kohout kulový nerozebíratelný PP-R D 20 </t>
  </si>
  <si>
    <t>722202413R00</t>
  </si>
  <si>
    <t xml:space="preserve">Kohout kulový nerozebíratelný PP-R D 25 </t>
  </si>
  <si>
    <t>722202414R00</t>
  </si>
  <si>
    <t xml:space="preserve">Kohout kulový nerozebíratelný PP-R D 32 </t>
  </si>
  <si>
    <t>722202416R00</t>
  </si>
  <si>
    <t xml:space="preserve">Kohout kulový nerozebíratelný PP-R D 50 </t>
  </si>
  <si>
    <t>722202422R00</t>
  </si>
  <si>
    <t xml:space="preserve">Kohout kul. nerozeb.s výpustí PP-R D 20 </t>
  </si>
  <si>
    <t>722202423R00</t>
  </si>
  <si>
    <t xml:space="preserve">Kohout kul. nerozeb.s výpustí PP-R D 25 </t>
  </si>
  <si>
    <t>722202424R00</t>
  </si>
  <si>
    <t xml:space="preserve">Kohout kul. nerozeb.s výpustí PP-R D 32 </t>
  </si>
  <si>
    <t>722202425R00</t>
  </si>
  <si>
    <t xml:space="preserve">Kohout kul. nerozeb.s výpustí PP-R D 40 </t>
  </si>
  <si>
    <t>722202426R00</t>
  </si>
  <si>
    <t xml:space="preserve">Kohout kul. nerozeb.s výpustí PP-R D 50 </t>
  </si>
  <si>
    <t>722220112R00</t>
  </si>
  <si>
    <t xml:space="preserve">Nástěnka pro výtokový ventil G 3/4 </t>
  </si>
  <si>
    <t>722220122R00</t>
  </si>
  <si>
    <t xml:space="preserve">Nástěnka pro baterii G 3/4 </t>
  </si>
  <si>
    <t>pár</t>
  </si>
  <si>
    <t>722229102R00</t>
  </si>
  <si>
    <t xml:space="preserve">Montáž vodovodních armatur,1závit, G 3/4 </t>
  </si>
  <si>
    <t>722235153R00</t>
  </si>
  <si>
    <t xml:space="preserve">Kohout kulový, vnitřní-šroub. DN 25 </t>
  </si>
  <si>
    <t>722236313R00</t>
  </si>
  <si>
    <t>Uzavírací ventil 3/4", s vypouštěním zajištění průtočnosti EN s bypassem</t>
  </si>
  <si>
    <t>722237622R00</t>
  </si>
  <si>
    <t xml:space="preserve">Ventil zpětný,2x vnitřní závit  DN 20 </t>
  </si>
  <si>
    <t>722237623R00</t>
  </si>
  <si>
    <t xml:space="preserve">Ventil zpětný,2x vnitřní závit DN 25 </t>
  </si>
  <si>
    <t>722237624R00</t>
  </si>
  <si>
    <t xml:space="preserve">Ventil zpětný,2x vnitřní závit DN 32 </t>
  </si>
  <si>
    <t>722237626R00</t>
  </si>
  <si>
    <t xml:space="preserve">Ventil zpětný,2x vnitřní závit DN 50 </t>
  </si>
  <si>
    <t>722239102R00</t>
  </si>
  <si>
    <t xml:space="preserve">Montáž vodovodních armatur 2závity, G 3/4 </t>
  </si>
  <si>
    <t>722239103R00</t>
  </si>
  <si>
    <t xml:space="preserve">Montáž vodovodních armatur 2závity, G 1 </t>
  </si>
  <si>
    <t>722239112R00</t>
  </si>
  <si>
    <t xml:space="preserve">Montáž kompenzátorů osových G3/4 </t>
  </si>
  <si>
    <t>722239114R00</t>
  </si>
  <si>
    <t xml:space="preserve">Montáž kompenzátorů osových G5/4 </t>
  </si>
  <si>
    <t>722254114RM2</t>
  </si>
  <si>
    <t xml:space="preserve">Skříň hydrantová D25 s tvarově stálou hadicí 30 m </t>
  </si>
  <si>
    <t>722264214R00</t>
  </si>
  <si>
    <t xml:space="preserve">Vodoměr DN 20x130 mm, Qn 2,5 m3/hod </t>
  </si>
  <si>
    <t>722280108R00</t>
  </si>
  <si>
    <t xml:space="preserve">Tlaková zkouška vodovodního potrubí do DN 50 </t>
  </si>
  <si>
    <t>722290234R00</t>
  </si>
  <si>
    <t xml:space="preserve">Proplach a dezinfekce vodovod.potrubí do DN 80 </t>
  </si>
  <si>
    <t>723150365R00</t>
  </si>
  <si>
    <t>Potrubí ocel. černé svařované - chráničky D 38/2,6 prostupy vodovodním potrubím</t>
  </si>
  <si>
    <t>723150367R00</t>
  </si>
  <si>
    <t>Potrubí ocel. černé svařované - chráničky D 57/2,9 prostupy vodovodním potrubím</t>
  </si>
  <si>
    <t>725410402R00</t>
  </si>
  <si>
    <t xml:space="preserve">Ventil rohový bez přípoj. trubičky G 3/4 </t>
  </si>
  <si>
    <t>725535212U00</t>
  </si>
  <si>
    <t xml:space="preserve">Pojistný ventil G 3/4 </t>
  </si>
  <si>
    <t>732331711U00</t>
  </si>
  <si>
    <t xml:space="preserve">Nádoba tlak PN 1,0 Expanzomat G 8l </t>
  </si>
  <si>
    <t>732331714U00</t>
  </si>
  <si>
    <t xml:space="preserve">Nádoba tlak PN 1,0 Expanzomat G 25l </t>
  </si>
  <si>
    <t>732421312R00</t>
  </si>
  <si>
    <t>Čerpadlo oběhové 25-40, h min = 4 m cirkulace TV</t>
  </si>
  <si>
    <t>734295111R00</t>
  </si>
  <si>
    <t xml:space="preserve">Směšovací armatury trojcestné, DN 20 </t>
  </si>
  <si>
    <t>734295112R00</t>
  </si>
  <si>
    <t xml:space="preserve">Směšovací armatury trojcestné, DN 25 </t>
  </si>
  <si>
    <t>28654276</t>
  </si>
  <si>
    <t>Smyčka kompenzační d 20 mm PN20 PPR</t>
  </si>
  <si>
    <t>28654278</t>
  </si>
  <si>
    <t>Smyčka kompenzační d 32 mm PN20 PPR</t>
  </si>
  <si>
    <t>38832223</t>
  </si>
  <si>
    <t>Teploměr nerezový 120, délka stonku 160 mm</t>
  </si>
  <si>
    <t>38841252</t>
  </si>
  <si>
    <t>Tlakoměr standardní 0 - 1,0 MPa</t>
  </si>
  <si>
    <t>42266553.A</t>
  </si>
  <si>
    <t>Filtr závitový 3/4" pro rozvod vody</t>
  </si>
  <si>
    <t>42266554.A</t>
  </si>
  <si>
    <t>Filtr závitový 1" pro rozvod vody</t>
  </si>
  <si>
    <t>63154510</t>
  </si>
  <si>
    <t>Pouzdro potrubní izolační 21/25 mm D 20/3,4 mm</t>
  </si>
  <si>
    <t>63154531</t>
  </si>
  <si>
    <t>Pouzdro potrubní izolační 27/30 mm D 25/4,2 mm</t>
  </si>
  <si>
    <t>63154572</t>
  </si>
  <si>
    <t>Pouzdro potrubní izolační 34/40 mm D 32/5,4 mm</t>
  </si>
  <si>
    <t>63154573</t>
  </si>
  <si>
    <t>Pouzdro potrubní izolační 42/40 mm D 40/6,7 mm</t>
  </si>
  <si>
    <t>998722101R00</t>
  </si>
  <si>
    <t xml:space="preserve">Přesun hmot pro vnitřní vodovod, výšky do 6 m </t>
  </si>
  <si>
    <t>725</t>
  </si>
  <si>
    <t>Kompletace ZT</t>
  </si>
  <si>
    <t>721223423RT2</t>
  </si>
  <si>
    <t>Vpusť podlahová s mechanickou zápachovou uzávěrkou mřížka nerez 115 x 115 DN 50/75/110</t>
  </si>
  <si>
    <t>721226121U00</t>
  </si>
  <si>
    <t>Sprchová teleskopická tyč závěs 200 cm š. 900 mm</t>
  </si>
  <si>
    <t>725013138RT1</t>
  </si>
  <si>
    <t>Klozet kombi, nádrž s armat.odpad svislý,bílý včetně sedátka v bílé barvě</t>
  </si>
  <si>
    <t>725013174R00</t>
  </si>
  <si>
    <t>Závěsný dětský klozetový set, závěsný klozet splachovací modul, ovládací tlačítko, sedátko</t>
  </si>
  <si>
    <t>725014131RT1</t>
  </si>
  <si>
    <t>Klozet závěsný + sedátko, bílý včetně sedátka v bílé barvě</t>
  </si>
  <si>
    <t>725017132R00</t>
  </si>
  <si>
    <t xml:space="preserve">Umyvadlo na šrouby  55 x 42 cm, bílé </t>
  </si>
  <si>
    <t>725017191R00</t>
  </si>
  <si>
    <t>Umyvadlo dětské 600 x 400 mm s otvorem pro baterii</t>
  </si>
  <si>
    <t>725017351R00</t>
  </si>
  <si>
    <t xml:space="preserve">Umývátko na šrouby 40 x 31 cm, bílé </t>
  </si>
  <si>
    <t>725122232R00</t>
  </si>
  <si>
    <t>Pisoár keramický bílý, vnitřní přívod vody podomítkové provedení, čelní bílý kryt s tlačítkem</t>
  </si>
  <si>
    <t>725212510R0x</t>
  </si>
  <si>
    <t xml:space="preserve">Polosloup k dětskému umyvadlu, keram. bílý </t>
  </si>
  <si>
    <t>725244121U00</t>
  </si>
  <si>
    <t>Kout sprchový čtverec 2/800 bezbariérový zástěna sklo bezpečnostní čiré 6 mm , Al profily</t>
  </si>
  <si>
    <t>725291511U00</t>
  </si>
  <si>
    <t xml:space="preserve">Dávkovač tekutého mýdla na 350 ml </t>
  </si>
  <si>
    <t>725291521U00</t>
  </si>
  <si>
    <t xml:space="preserve">Plast zásobník toaletních papírů </t>
  </si>
  <si>
    <t>725291531U00</t>
  </si>
  <si>
    <t xml:space="preserve">Plast zásobník papírových ručníků </t>
  </si>
  <si>
    <t>725310915U00</t>
  </si>
  <si>
    <t xml:space="preserve">Dřez nerez jednoduchý </t>
  </si>
  <si>
    <t>725311131U00</t>
  </si>
  <si>
    <t xml:space="preserve">Dřez dvojitý nerez nástavný </t>
  </si>
  <si>
    <t>725334301R00</t>
  </si>
  <si>
    <t>Nálevka se sifonem PP, DN 32 odvod kondenzátu z VZT jednotek</t>
  </si>
  <si>
    <t>725829201RT1</t>
  </si>
  <si>
    <t>Montáž baterie umyvadlové dětské stojánkové včetně dodávky pákové baterie, barva červená</t>
  </si>
  <si>
    <t>725829301RT2</t>
  </si>
  <si>
    <t>Montáž baterie umyv.a dřezové stojánkové včetně baterie</t>
  </si>
  <si>
    <t>725841213U00</t>
  </si>
  <si>
    <t xml:space="preserve">Baterie páka sprcha nástěnná </t>
  </si>
  <si>
    <t>725841525U00</t>
  </si>
  <si>
    <t>Sprchový komplet, pohyblivý držák, délka 60 cm-kov sprchová kovová hadice 1/2", sprchová růžice</t>
  </si>
  <si>
    <t>725851005R00</t>
  </si>
  <si>
    <t xml:space="preserve">Odtoková souprava pro dvojdřezy DN 50 </t>
  </si>
  <si>
    <t>725860168RT1</t>
  </si>
  <si>
    <t>Zápachová uzávěrka pro pisoáry, DN 40,50 odsávací s nastavitelným sklonem odtoku</t>
  </si>
  <si>
    <t>725860180R00</t>
  </si>
  <si>
    <t xml:space="preserve">Sifon pro myčku, DN 40/50 nerezový </t>
  </si>
  <si>
    <t>725860202R00</t>
  </si>
  <si>
    <t>Sifon dřezový, DN 50 pouze připojení dřezu</t>
  </si>
  <si>
    <t>725860213R00</t>
  </si>
  <si>
    <t xml:space="preserve">Sifon umyvadlový, DN 40 </t>
  </si>
  <si>
    <t>725860226R00</t>
  </si>
  <si>
    <t xml:space="preserve">Sifon ke sprchové bezbar. vaničce PP, DN 40/50 </t>
  </si>
  <si>
    <t>726211121R00</t>
  </si>
  <si>
    <t>Modul-WC vč. splachovacího tlačítka 3/6 l</t>
  </si>
  <si>
    <t>763113120U00</t>
  </si>
  <si>
    <t>Keramická oddělovací stěna mezi pisoáry/WC barevnost dle obkladu/výběru stavebníka</t>
  </si>
  <si>
    <t>55149031</t>
  </si>
  <si>
    <t>Koš odpadkový nerezový obsah 5 l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</si>
  <si>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</si>
  <si>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</si>
  <si>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</si>
  <si>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</si>
  <si>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</si>
  <si>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</si>
  <si>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</si>
  <si>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</si>
  <si>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Součástí tohoto rozpočtu nejsou nášlapné vrstvy po vybourání a obnově podlah, vnitřní povrchové úpravy - omítky, malby, myčky nádobí (pouze výtokové a odtokové armatury), instalační stěny ze SDK, vč. revizních dvířek.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</si>
</sst>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zoomScale="115" zoomScaleNormal="115" workbookViewId="0">
      <selection activeCell="I29" sqref="I29"/>
    </sheetView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>
      <c r="A1" s="1" t="s">
        <v>77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1</v>
      </c>
      <c r="D2" s="5" t="str">
        <f>Rekapitulace!G2</f>
        <v>Rozpočet DPS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" customHeight="1">
      <c r="A5" s="17" t="s">
        <v>73</v>
      </c>
      <c r="B5" s="18"/>
      <c r="C5" s="19" t="s">
        <v>81</v>
      </c>
      <c r="D5" s="20"/>
      <c r="E5" s="18"/>
      <c r="F5" s="13" t="s">
        <v>6</v>
      </c>
      <c r="G5" s="14"/>
    </row>
    <row r="6" spans="1:57" ht="12.9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" customHeight="1">
      <c r="A7" s="24" t="s">
        <v>79</v>
      </c>
      <c r="B7" s="25"/>
      <c r="C7" s="26" t="s">
        <v>80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204"/>
      <c r="D8" s="204"/>
      <c r="E8" s="205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04">
        <f>Projektant</f>
        <v>0</v>
      </c>
      <c r="D9" s="204"/>
      <c r="E9" s="205"/>
      <c r="F9" s="13"/>
      <c r="G9" s="34"/>
      <c r="H9" s="35"/>
    </row>
    <row r="10" spans="1:57">
      <c r="A10" s="29" t="s">
        <v>14</v>
      </c>
      <c r="B10" s="13"/>
      <c r="C10" s="204"/>
      <c r="D10" s="204"/>
      <c r="E10" s="204"/>
      <c r="F10" s="36"/>
      <c r="G10" s="37"/>
      <c r="H10" s="38"/>
    </row>
    <row r="11" spans="1:57" ht="13.5" customHeight="1">
      <c r="A11" s="29" t="s">
        <v>15</v>
      </c>
      <c r="B11" s="13"/>
      <c r="C11" s="204"/>
      <c r="D11" s="204"/>
      <c r="E11" s="204"/>
      <c r="F11" s="39" t="s">
        <v>16</v>
      </c>
      <c r="G11" s="40">
        <v>1536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06"/>
      <c r="D12" s="206"/>
      <c r="E12" s="206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" customHeight="1">
      <c r="A15" s="54"/>
      <c r="B15" s="55" t="s">
        <v>22</v>
      </c>
      <c r="C15" s="56">
        <f>HSV</f>
        <v>0</v>
      </c>
      <c r="D15" s="57" t="str">
        <f>Rekapitulace!A22</f>
        <v>Ztížené výrobní podmínky</v>
      </c>
      <c r="E15" s="58"/>
      <c r="F15" s="59"/>
      <c r="G15" s="56">
        <f>Rekapitulace!I22</f>
        <v>0</v>
      </c>
    </row>
    <row r="16" spans="1:57" ht="15.9" customHeight="1">
      <c r="A16" s="54" t="s">
        <v>23</v>
      </c>
      <c r="B16" s="55" t="s">
        <v>24</v>
      </c>
      <c r="C16" s="56">
        <f>PSV</f>
        <v>0</v>
      </c>
      <c r="D16" s="9" t="str">
        <f>Rekapitulace!A23</f>
        <v>Oborová přirážka</v>
      </c>
      <c r="E16" s="60"/>
      <c r="F16" s="61"/>
      <c r="G16" s="56">
        <f>Rekapitulace!I23</f>
        <v>0</v>
      </c>
    </row>
    <row r="17" spans="1:7" ht="15.9" customHeight="1">
      <c r="A17" s="54" t="s">
        <v>25</v>
      </c>
      <c r="B17" s="55" t="s">
        <v>26</v>
      </c>
      <c r="C17" s="56">
        <f>Mont</f>
        <v>0</v>
      </c>
      <c r="D17" s="9" t="str">
        <f>Rekapitulace!A24</f>
        <v>Přesun stavebních kapacit</v>
      </c>
      <c r="E17" s="60"/>
      <c r="F17" s="61"/>
      <c r="G17" s="56">
        <f>Rekapitulace!I24</f>
        <v>0</v>
      </c>
    </row>
    <row r="18" spans="1:7" ht="15.9" customHeight="1">
      <c r="A18" s="62" t="s">
        <v>27</v>
      </c>
      <c r="B18" s="63" t="s">
        <v>28</v>
      </c>
      <c r="C18" s="56">
        <f>Dodavka</f>
        <v>0</v>
      </c>
      <c r="D18" s="9" t="str">
        <f>Rekapitulace!A25</f>
        <v>Mimostaveništní doprava</v>
      </c>
      <c r="E18" s="60"/>
      <c r="F18" s="61"/>
      <c r="G18" s="56">
        <f>Rekapitulace!I25</f>
        <v>0</v>
      </c>
    </row>
    <row r="19" spans="1:7" ht="15.9" customHeight="1">
      <c r="A19" s="64" t="s">
        <v>29</v>
      </c>
      <c r="B19" s="55"/>
      <c r="C19" s="56">
        <f>SUM(C15:C18)</f>
        <v>0</v>
      </c>
      <c r="D19" s="9" t="str">
        <f>Rekapitulace!A26</f>
        <v>Zařízení staveniště</v>
      </c>
      <c r="E19" s="60"/>
      <c r="F19" s="61"/>
      <c r="G19" s="56">
        <f>Rekapitulace!I26</f>
        <v>0</v>
      </c>
    </row>
    <row r="20" spans="1:7" ht="15.9" customHeight="1">
      <c r="A20" s="64"/>
      <c r="B20" s="55"/>
      <c r="C20" s="56"/>
      <c r="D20" s="9" t="str">
        <f>Rekapitulace!A27</f>
        <v>Provoz investora</v>
      </c>
      <c r="E20" s="60"/>
      <c r="F20" s="61"/>
      <c r="G20" s="56">
        <f>Rekapitulace!I27</f>
        <v>0</v>
      </c>
    </row>
    <row r="21" spans="1:7" ht="15.9" customHeight="1">
      <c r="A21" s="64" t="s">
        <v>30</v>
      </c>
      <c r="B21" s="55"/>
      <c r="C21" s="56">
        <f>HZS</f>
        <v>0</v>
      </c>
      <c r="D21" s="9" t="str">
        <f>Rekapitulace!A28</f>
        <v>Kompletační činnost (IČD)</v>
      </c>
      <c r="E21" s="60"/>
      <c r="F21" s="61"/>
      <c r="G21" s="56">
        <f>Rekapitulace!I28</f>
        <v>0</v>
      </c>
    </row>
    <row r="22" spans="1:7" ht="15.9" customHeight="1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" customHeight="1" thickBot="1">
      <c r="A23" s="207" t="s">
        <v>33</v>
      </c>
      <c r="B23" s="208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42</v>
      </c>
      <c r="B30" s="86"/>
      <c r="C30" s="87">
        <v>21</v>
      </c>
      <c r="D30" s="86" t="s">
        <v>43</v>
      </c>
      <c r="E30" s="88"/>
      <c r="F30" s="199">
        <f>C23-F32</f>
        <v>0</v>
      </c>
      <c r="G30" s="200"/>
    </row>
    <row r="31" spans="1:7">
      <c r="A31" s="85" t="s">
        <v>44</v>
      </c>
      <c r="B31" s="86"/>
      <c r="C31" s="87">
        <f>SazbaDPH1</f>
        <v>21</v>
      </c>
      <c r="D31" s="86" t="s">
        <v>45</v>
      </c>
      <c r="E31" s="88"/>
      <c r="F31" s="199">
        <f>ROUND(PRODUCT(F30,C31/100),0)</f>
        <v>0</v>
      </c>
      <c r="G31" s="200"/>
    </row>
    <row r="32" spans="1:7">
      <c r="A32" s="85" t="s">
        <v>42</v>
      </c>
      <c r="B32" s="86"/>
      <c r="C32" s="87">
        <v>0</v>
      </c>
      <c r="D32" s="86" t="s">
        <v>45</v>
      </c>
      <c r="E32" s="88"/>
      <c r="F32" s="199">
        <v>0</v>
      </c>
      <c r="G32" s="200"/>
    </row>
    <row r="33" spans="1:8">
      <c r="A33" s="85" t="s">
        <v>44</v>
      </c>
      <c r="B33" s="89"/>
      <c r="C33" s="90">
        <f>SazbaDPH2</f>
        <v>0</v>
      </c>
      <c r="D33" s="86" t="s">
        <v>45</v>
      </c>
      <c r="E33" s="61"/>
      <c r="F33" s="199">
        <f>ROUND(PRODUCT(F32,C33/100),0)</f>
        <v>0</v>
      </c>
      <c r="G33" s="200"/>
    </row>
    <row r="34" spans="1:8" s="94" customFormat="1" ht="19.5" customHeight="1" thickBot="1">
      <c r="A34" s="91" t="s">
        <v>46</v>
      </c>
      <c r="B34" s="92"/>
      <c r="C34" s="92"/>
      <c r="D34" s="92"/>
      <c r="E34" s="93"/>
      <c r="F34" s="201">
        <f>ROUND(SUM(F30:F33),0)</f>
        <v>0</v>
      </c>
      <c r="G34" s="202"/>
    </row>
    <row r="36" spans="1:8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203" t="s">
        <v>459</v>
      </c>
      <c r="C37" s="203"/>
      <c r="D37" s="203"/>
      <c r="E37" s="203"/>
      <c r="F37" s="203"/>
      <c r="G37" s="203"/>
      <c r="H37" t="s">
        <v>5</v>
      </c>
    </row>
    <row r="38" spans="1:8" ht="12.75" customHeight="1">
      <c r="A38" s="96"/>
      <c r="B38" s="203"/>
      <c r="C38" s="203"/>
      <c r="D38" s="203"/>
      <c r="E38" s="203"/>
      <c r="F38" s="203"/>
      <c r="G38" s="203"/>
      <c r="H38" t="s">
        <v>5</v>
      </c>
    </row>
    <row r="39" spans="1:8">
      <c r="A39" s="96"/>
      <c r="B39" s="203"/>
      <c r="C39" s="203"/>
      <c r="D39" s="203"/>
      <c r="E39" s="203"/>
      <c r="F39" s="203"/>
      <c r="G39" s="203"/>
      <c r="H39" t="s">
        <v>5</v>
      </c>
    </row>
    <row r="40" spans="1:8">
      <c r="A40" s="96"/>
      <c r="B40" s="203"/>
      <c r="C40" s="203"/>
      <c r="D40" s="203"/>
      <c r="E40" s="203"/>
      <c r="F40" s="203"/>
      <c r="G40" s="203"/>
      <c r="H40" t="s">
        <v>5</v>
      </c>
    </row>
    <row r="41" spans="1:8">
      <c r="A41" s="96"/>
      <c r="B41" s="203"/>
      <c r="C41" s="203"/>
      <c r="D41" s="203"/>
      <c r="E41" s="203"/>
      <c r="F41" s="203"/>
      <c r="G41" s="203"/>
      <c r="H41" t="s">
        <v>5</v>
      </c>
    </row>
    <row r="42" spans="1:8">
      <c r="A42" s="96"/>
      <c r="B42" s="203"/>
      <c r="C42" s="203"/>
      <c r="D42" s="203"/>
      <c r="E42" s="203"/>
      <c r="F42" s="203"/>
      <c r="G42" s="203"/>
      <c r="H42" t="s">
        <v>5</v>
      </c>
    </row>
    <row r="43" spans="1:8">
      <c r="A43" s="96"/>
      <c r="B43" s="203"/>
      <c r="C43" s="203"/>
      <c r="D43" s="203"/>
      <c r="E43" s="203"/>
      <c r="F43" s="203"/>
      <c r="G43" s="203"/>
      <c r="H43" t="s">
        <v>5</v>
      </c>
    </row>
    <row r="44" spans="1:8">
      <c r="A44" s="96"/>
      <c r="B44" s="203"/>
      <c r="C44" s="203"/>
      <c r="D44" s="203"/>
      <c r="E44" s="203"/>
      <c r="F44" s="203"/>
      <c r="G44" s="203"/>
      <c r="H44" t="s">
        <v>5</v>
      </c>
    </row>
    <row r="45" spans="1:8" ht="0.75" customHeight="1">
      <c r="A45" s="96"/>
      <c r="B45" s="203"/>
      <c r="C45" s="203"/>
      <c r="D45" s="203"/>
      <c r="E45" s="203"/>
      <c r="F45" s="203"/>
      <c r="G45" s="203"/>
      <c r="H45" t="s">
        <v>5</v>
      </c>
    </row>
    <row r="46" spans="1:8">
      <c r="B46" s="198"/>
      <c r="C46" s="198"/>
      <c r="D46" s="198"/>
      <c r="E46" s="198"/>
      <c r="F46" s="198"/>
      <c r="G46" s="198"/>
    </row>
    <row r="47" spans="1:8">
      <c r="B47" s="198"/>
      <c r="C47" s="198"/>
      <c r="D47" s="198"/>
      <c r="E47" s="198"/>
      <c r="F47" s="198"/>
      <c r="G47" s="198"/>
    </row>
    <row r="48" spans="1:8">
      <c r="B48" s="198"/>
      <c r="C48" s="198"/>
      <c r="D48" s="198"/>
      <c r="E48" s="198"/>
      <c r="F48" s="198"/>
      <c r="G48" s="198"/>
    </row>
    <row r="49" spans="2:7">
      <c r="B49" s="198"/>
      <c r="C49" s="198"/>
      <c r="D49" s="198"/>
      <c r="E49" s="198"/>
      <c r="F49" s="198"/>
      <c r="G49" s="198"/>
    </row>
    <row r="50" spans="2:7">
      <c r="B50" s="198"/>
      <c r="C50" s="198"/>
      <c r="D50" s="198"/>
      <c r="E50" s="198"/>
      <c r="F50" s="198"/>
      <c r="G50" s="198"/>
    </row>
    <row r="51" spans="2:7">
      <c r="B51" s="198"/>
      <c r="C51" s="198"/>
      <c r="D51" s="198"/>
      <c r="E51" s="198"/>
      <c r="F51" s="198"/>
      <c r="G51" s="198"/>
    </row>
    <row r="52" spans="2:7">
      <c r="B52" s="198"/>
      <c r="C52" s="198"/>
      <c r="D52" s="198"/>
      <c r="E52" s="198"/>
      <c r="F52" s="198"/>
      <c r="G52" s="198"/>
    </row>
    <row r="53" spans="2:7">
      <c r="B53" s="198"/>
      <c r="C53" s="198"/>
      <c r="D53" s="198"/>
      <c r="E53" s="198"/>
      <c r="F53" s="198"/>
      <c r="G53" s="198"/>
    </row>
    <row r="54" spans="2:7">
      <c r="B54" s="198"/>
      <c r="C54" s="198"/>
      <c r="D54" s="198"/>
      <c r="E54" s="198"/>
      <c r="F54" s="198"/>
      <c r="G54" s="198"/>
    </row>
    <row r="55" spans="2:7">
      <c r="B55" s="198"/>
      <c r="C55" s="198"/>
      <c r="D55" s="198"/>
      <c r="E55" s="198"/>
      <c r="F55" s="198"/>
      <c r="G55" s="198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1"/>
  <sheetViews>
    <sheetView workbookViewId="0">
      <selection activeCell="H30" sqref="H30:I30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9" ht="13.8" thickTop="1">
      <c r="A1" s="209" t="s">
        <v>48</v>
      </c>
      <c r="B1" s="210"/>
      <c r="C1" s="97" t="str">
        <f>CONCATENATE(cislostavby," ",nazevstavby)</f>
        <v>1536 MŠ Bezručova, Jablunkov</v>
      </c>
      <c r="D1" s="98"/>
      <c r="E1" s="99"/>
      <c r="F1" s="98"/>
      <c r="G1" s="100" t="s">
        <v>49</v>
      </c>
      <c r="H1" s="101" t="s">
        <v>73</v>
      </c>
      <c r="I1" s="102"/>
    </row>
    <row r="2" spans="1:9" ht="13.8" thickBot="1">
      <c r="A2" s="211" t="s">
        <v>50</v>
      </c>
      <c r="B2" s="212"/>
      <c r="C2" s="103" t="str">
        <f>CONCATENATE(cisloobjektu," ",nazevobjektu)</f>
        <v>1 SO 01 - MŠ Bezručova, Jablunkov</v>
      </c>
      <c r="D2" s="104"/>
      <c r="E2" s="105"/>
      <c r="F2" s="104"/>
      <c r="G2" s="213" t="s">
        <v>82</v>
      </c>
      <c r="H2" s="214"/>
      <c r="I2" s="215"/>
    </row>
    <row r="3" spans="1:9" ht="13.8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8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8" thickBot="1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>
      <c r="A7" s="194" t="str">
        <f>Položky!B7</f>
        <v>1</v>
      </c>
      <c r="B7" s="115" t="str">
        <f>Položky!C7</f>
        <v>Zemní práce</v>
      </c>
      <c r="C7" s="66"/>
      <c r="D7" s="116"/>
      <c r="E7" s="195">
        <f>Položky!BA16</f>
        <v>0</v>
      </c>
      <c r="F7" s="196">
        <f>Položky!BB16</f>
        <v>0</v>
      </c>
      <c r="G7" s="196">
        <f>Položky!BC16</f>
        <v>0</v>
      </c>
      <c r="H7" s="196">
        <f>Položky!BD16</f>
        <v>0</v>
      </c>
      <c r="I7" s="197">
        <f>Položky!BE16</f>
        <v>0</v>
      </c>
    </row>
    <row r="8" spans="1:9" s="35" customFormat="1">
      <c r="A8" s="194" t="str">
        <f>Položky!B17</f>
        <v>2</v>
      </c>
      <c r="B8" s="115" t="str">
        <f>Položky!C17</f>
        <v>Základy a zvláštní zakládání</v>
      </c>
      <c r="C8" s="66"/>
      <c r="D8" s="116"/>
      <c r="E8" s="195">
        <f>Položky!BA19</f>
        <v>0</v>
      </c>
      <c r="F8" s="196">
        <f>Položky!BB19</f>
        <v>0</v>
      </c>
      <c r="G8" s="196">
        <f>Položky!BC19</f>
        <v>0</v>
      </c>
      <c r="H8" s="196">
        <f>Položky!BD19</f>
        <v>0</v>
      </c>
      <c r="I8" s="197">
        <f>Položky!BE19</f>
        <v>0</v>
      </c>
    </row>
    <row r="9" spans="1:9" s="35" customFormat="1">
      <c r="A9" s="194" t="str">
        <f>Položky!B20</f>
        <v>96</v>
      </c>
      <c r="B9" s="115" t="str">
        <f>Položky!C20</f>
        <v>Bourání konstrukcí</v>
      </c>
      <c r="C9" s="66"/>
      <c r="D9" s="116"/>
      <c r="E9" s="195">
        <f>Položky!BA25</f>
        <v>0</v>
      </c>
      <c r="F9" s="196">
        <f>Položky!BB25</f>
        <v>0</v>
      </c>
      <c r="G9" s="196">
        <f>Položky!BC25</f>
        <v>0</v>
      </c>
      <c r="H9" s="196">
        <f>Položky!BD25</f>
        <v>0</v>
      </c>
      <c r="I9" s="197">
        <f>Položky!BE25</f>
        <v>0</v>
      </c>
    </row>
    <row r="10" spans="1:9" s="35" customFormat="1">
      <c r="A10" s="194" t="str">
        <f>Položky!B26</f>
        <v>97</v>
      </c>
      <c r="B10" s="115" t="str">
        <f>Položky!C26</f>
        <v>Prorážení otvorů</v>
      </c>
      <c r="C10" s="66"/>
      <c r="D10" s="116"/>
      <c r="E10" s="195">
        <f>Položky!BA35</f>
        <v>0</v>
      </c>
      <c r="F10" s="196">
        <f>Položky!BB35</f>
        <v>0</v>
      </c>
      <c r="G10" s="196">
        <f>Položky!BC35</f>
        <v>0</v>
      </c>
      <c r="H10" s="196">
        <f>Položky!BD35</f>
        <v>0</v>
      </c>
      <c r="I10" s="197">
        <f>Položky!BE35</f>
        <v>0</v>
      </c>
    </row>
    <row r="11" spans="1:9" s="35" customFormat="1">
      <c r="A11" s="194" t="str">
        <f>Položky!B36</f>
        <v>99</v>
      </c>
      <c r="B11" s="115" t="str">
        <f>Položky!C36</f>
        <v>Staveništní přesun hmot</v>
      </c>
      <c r="C11" s="66"/>
      <c r="D11" s="116"/>
      <c r="E11" s="195">
        <f>Položky!BA38</f>
        <v>0</v>
      </c>
      <c r="F11" s="196">
        <f>Položky!BB38</f>
        <v>0</v>
      </c>
      <c r="G11" s="196">
        <f>Položky!BC38</f>
        <v>0</v>
      </c>
      <c r="H11" s="196">
        <f>Položky!BD38</f>
        <v>0</v>
      </c>
      <c r="I11" s="197">
        <f>Položky!BE38</f>
        <v>0</v>
      </c>
    </row>
    <row r="12" spans="1:9" s="35" customFormat="1">
      <c r="A12" s="194" t="str">
        <f>Položky!B39</f>
        <v>711</v>
      </c>
      <c r="B12" s="115" t="str">
        <f>Položky!C39</f>
        <v>Izolace proti vodě</v>
      </c>
      <c r="C12" s="66"/>
      <c r="D12" s="116"/>
      <c r="E12" s="195">
        <f>Položky!BA42</f>
        <v>0</v>
      </c>
      <c r="F12" s="196">
        <f>Položky!BB42</f>
        <v>0</v>
      </c>
      <c r="G12" s="196">
        <f>Položky!BC42</f>
        <v>0</v>
      </c>
      <c r="H12" s="196">
        <f>Položky!BD42</f>
        <v>0</v>
      </c>
      <c r="I12" s="197">
        <f>Položky!BE42</f>
        <v>0</v>
      </c>
    </row>
    <row r="13" spans="1:9" s="35" customFormat="1">
      <c r="A13" s="194" t="str">
        <f>Položky!B43</f>
        <v>719</v>
      </c>
      <c r="B13" s="115" t="str">
        <f>Položky!C43</f>
        <v>Demontáže</v>
      </c>
      <c r="C13" s="66"/>
      <c r="D13" s="116"/>
      <c r="E13" s="195">
        <f>Položky!BA66</f>
        <v>0</v>
      </c>
      <c r="F13" s="196">
        <f>Položky!BB66</f>
        <v>0</v>
      </c>
      <c r="G13" s="196">
        <f>Položky!BC66</f>
        <v>0</v>
      </c>
      <c r="H13" s="196">
        <f>Položky!BD66</f>
        <v>0</v>
      </c>
      <c r="I13" s="197">
        <f>Položky!BE66</f>
        <v>0</v>
      </c>
    </row>
    <row r="14" spans="1:9" s="35" customFormat="1">
      <c r="A14" s="194" t="str">
        <f>Položky!B67</f>
        <v>721</v>
      </c>
      <c r="B14" s="115" t="str">
        <f>Položky!C67</f>
        <v>Vnitřní kanalizace</v>
      </c>
      <c r="C14" s="66"/>
      <c r="D14" s="116"/>
      <c r="E14" s="195">
        <f>Položky!BA99</f>
        <v>0</v>
      </c>
      <c r="F14" s="196">
        <f>Položky!BB99</f>
        <v>0</v>
      </c>
      <c r="G14" s="196">
        <f>Položky!BC99</f>
        <v>0</v>
      </c>
      <c r="H14" s="196">
        <f>Položky!BD99</f>
        <v>0</v>
      </c>
      <c r="I14" s="197">
        <f>Položky!BE99</f>
        <v>0</v>
      </c>
    </row>
    <row r="15" spans="1:9" s="35" customFormat="1">
      <c r="A15" s="194" t="str">
        <f>Položky!B100</f>
        <v>722</v>
      </c>
      <c r="B15" s="115" t="str">
        <f>Položky!C100</f>
        <v>Vnitřní vodovod</v>
      </c>
      <c r="C15" s="66"/>
      <c r="D15" s="116"/>
      <c r="E15" s="195">
        <f>Položky!BA165</f>
        <v>0</v>
      </c>
      <c r="F15" s="196">
        <f>Položky!BB165</f>
        <v>0</v>
      </c>
      <c r="G15" s="196">
        <f>Položky!BC165</f>
        <v>0</v>
      </c>
      <c r="H15" s="196">
        <f>Položky!BD165</f>
        <v>0</v>
      </c>
      <c r="I15" s="197">
        <f>Položky!BE165</f>
        <v>0</v>
      </c>
    </row>
    <row r="16" spans="1:9" s="35" customFormat="1" ht="13.8" thickBot="1">
      <c r="A16" s="194" t="str">
        <f>Položky!B166</f>
        <v>725</v>
      </c>
      <c r="B16" s="115" t="str">
        <f>Položky!C166</f>
        <v>Kompletace ZT</v>
      </c>
      <c r="C16" s="66"/>
      <c r="D16" s="116"/>
      <c r="E16" s="195">
        <f>Položky!BA197</f>
        <v>0</v>
      </c>
      <c r="F16" s="196">
        <f>Položky!BB197</f>
        <v>0</v>
      </c>
      <c r="G16" s="196">
        <f>Položky!BC197</f>
        <v>0</v>
      </c>
      <c r="H16" s="196">
        <f>Položky!BD197</f>
        <v>0</v>
      </c>
      <c r="I16" s="197">
        <f>Položky!BE197</f>
        <v>0</v>
      </c>
    </row>
    <row r="17" spans="1:57" s="123" customFormat="1" ht="13.8" thickBot="1">
      <c r="A17" s="117"/>
      <c r="B17" s="118" t="s">
        <v>57</v>
      </c>
      <c r="C17" s="118"/>
      <c r="D17" s="119"/>
      <c r="E17" s="120">
        <f>SUM(E7:E16)</f>
        <v>0</v>
      </c>
      <c r="F17" s="121">
        <f>SUM(F7:F16)</f>
        <v>0</v>
      </c>
      <c r="G17" s="121">
        <f>SUM(G7:G16)</f>
        <v>0</v>
      </c>
      <c r="H17" s="121">
        <f>SUM(H7:H16)</f>
        <v>0</v>
      </c>
      <c r="I17" s="122">
        <f>SUM(I7:I16)</f>
        <v>0</v>
      </c>
    </row>
    <row r="18" spans="1:57">
      <c r="A18" s="66"/>
      <c r="B18" s="66"/>
      <c r="C18" s="66"/>
      <c r="D18" s="66"/>
      <c r="E18" s="66"/>
      <c r="F18" s="66"/>
      <c r="G18" s="66"/>
      <c r="H18" s="66"/>
      <c r="I18" s="66"/>
    </row>
    <row r="19" spans="1:57" ht="19.5" customHeight="1">
      <c r="A19" s="107" t="s">
        <v>58</v>
      </c>
      <c r="B19" s="107"/>
      <c r="C19" s="107"/>
      <c r="D19" s="107"/>
      <c r="E19" s="107"/>
      <c r="F19" s="107"/>
      <c r="G19" s="124"/>
      <c r="H19" s="107"/>
      <c r="I19" s="107"/>
      <c r="BA19" s="41"/>
      <c r="BB19" s="41"/>
      <c r="BC19" s="41"/>
      <c r="BD19" s="41"/>
      <c r="BE19" s="41"/>
    </row>
    <row r="20" spans="1:57" ht="13.8" thickBot="1">
      <c r="A20" s="77"/>
      <c r="B20" s="77"/>
      <c r="C20" s="77"/>
      <c r="D20" s="77"/>
      <c r="E20" s="77"/>
      <c r="F20" s="77"/>
      <c r="G20" s="77"/>
      <c r="H20" s="77"/>
      <c r="I20" s="77"/>
    </row>
    <row r="21" spans="1:57">
      <c r="A21" s="71" t="s">
        <v>59</v>
      </c>
      <c r="B21" s="72"/>
      <c r="C21" s="72"/>
      <c r="D21" s="125"/>
      <c r="E21" s="126" t="s">
        <v>60</v>
      </c>
      <c r="F21" s="127" t="s">
        <v>61</v>
      </c>
      <c r="G21" s="128" t="s">
        <v>62</v>
      </c>
      <c r="H21" s="129"/>
      <c r="I21" s="130" t="s">
        <v>60</v>
      </c>
    </row>
    <row r="22" spans="1:57">
      <c r="A22" s="64" t="s">
        <v>451</v>
      </c>
      <c r="B22" s="55"/>
      <c r="C22" s="55"/>
      <c r="D22" s="131"/>
      <c r="E22" s="132"/>
      <c r="F22" s="133"/>
      <c r="G22" s="134">
        <f t="shared" ref="G22:G29" si="0">CHOOSE(BA22+1,HSV+PSV,HSV+PSV+Mont,HSV+PSV+Dodavka+Mont,HSV,PSV,Mont,Dodavka,Mont+Dodavka,0)</f>
        <v>0</v>
      </c>
      <c r="H22" s="135"/>
      <c r="I22" s="136">
        <f t="shared" ref="I22:I29" si="1">E22+F22*G22/100</f>
        <v>0</v>
      </c>
      <c r="BA22">
        <v>0</v>
      </c>
    </row>
    <row r="23" spans="1:57">
      <c r="A23" s="64" t="s">
        <v>452</v>
      </c>
      <c r="B23" s="55"/>
      <c r="C23" s="55"/>
      <c r="D23" s="131"/>
      <c r="E23" s="132"/>
      <c r="F23" s="133"/>
      <c r="G23" s="134">
        <f t="shared" si="0"/>
        <v>0</v>
      </c>
      <c r="H23" s="135"/>
      <c r="I23" s="136">
        <f t="shared" si="1"/>
        <v>0</v>
      </c>
      <c r="BA23">
        <v>0</v>
      </c>
    </row>
    <row r="24" spans="1:57">
      <c r="A24" s="64" t="s">
        <v>453</v>
      </c>
      <c r="B24" s="55"/>
      <c r="C24" s="55"/>
      <c r="D24" s="131"/>
      <c r="E24" s="132"/>
      <c r="F24" s="133"/>
      <c r="G24" s="134">
        <f t="shared" si="0"/>
        <v>0</v>
      </c>
      <c r="H24" s="135"/>
      <c r="I24" s="136">
        <f t="shared" si="1"/>
        <v>0</v>
      </c>
      <c r="BA24">
        <v>0</v>
      </c>
    </row>
    <row r="25" spans="1:57">
      <c r="A25" s="64" t="s">
        <v>454</v>
      </c>
      <c r="B25" s="55"/>
      <c r="C25" s="55"/>
      <c r="D25" s="131"/>
      <c r="E25" s="132"/>
      <c r="F25" s="133"/>
      <c r="G25" s="134">
        <f t="shared" si="0"/>
        <v>0</v>
      </c>
      <c r="H25" s="135"/>
      <c r="I25" s="136">
        <f t="shared" si="1"/>
        <v>0</v>
      </c>
      <c r="BA25">
        <v>2</v>
      </c>
    </row>
    <row r="26" spans="1:57">
      <c r="A26" s="64" t="s">
        <v>455</v>
      </c>
      <c r="B26" s="55"/>
      <c r="C26" s="55"/>
      <c r="D26" s="131"/>
      <c r="E26" s="132"/>
      <c r="F26" s="133"/>
      <c r="G26" s="134">
        <f t="shared" si="0"/>
        <v>0</v>
      </c>
      <c r="H26" s="135"/>
      <c r="I26" s="136">
        <f t="shared" si="1"/>
        <v>0</v>
      </c>
      <c r="BA26">
        <v>1</v>
      </c>
    </row>
    <row r="27" spans="1:57">
      <c r="A27" s="64" t="s">
        <v>456</v>
      </c>
      <c r="B27" s="55"/>
      <c r="C27" s="55"/>
      <c r="D27" s="131"/>
      <c r="E27" s="132"/>
      <c r="F27" s="133"/>
      <c r="G27" s="134">
        <f t="shared" si="0"/>
        <v>0</v>
      </c>
      <c r="H27" s="135"/>
      <c r="I27" s="136">
        <f t="shared" si="1"/>
        <v>0</v>
      </c>
      <c r="BA27">
        <v>1</v>
      </c>
    </row>
    <row r="28" spans="1:57">
      <c r="A28" s="64" t="s">
        <v>457</v>
      </c>
      <c r="B28" s="55"/>
      <c r="C28" s="55"/>
      <c r="D28" s="131"/>
      <c r="E28" s="132"/>
      <c r="F28" s="133"/>
      <c r="G28" s="134">
        <f t="shared" si="0"/>
        <v>0</v>
      </c>
      <c r="H28" s="135"/>
      <c r="I28" s="136">
        <f t="shared" si="1"/>
        <v>0</v>
      </c>
      <c r="BA28">
        <v>2</v>
      </c>
    </row>
    <row r="29" spans="1:57">
      <c r="A29" s="64" t="s">
        <v>458</v>
      </c>
      <c r="B29" s="55"/>
      <c r="C29" s="55"/>
      <c r="D29" s="131"/>
      <c r="E29" s="132"/>
      <c r="F29" s="133"/>
      <c r="G29" s="134">
        <f t="shared" si="0"/>
        <v>0</v>
      </c>
      <c r="H29" s="135"/>
      <c r="I29" s="136">
        <f t="shared" si="1"/>
        <v>0</v>
      </c>
      <c r="BA29">
        <v>2</v>
      </c>
    </row>
    <row r="30" spans="1:57" ht="13.8" thickBot="1">
      <c r="A30" s="137"/>
      <c r="B30" s="138" t="s">
        <v>63</v>
      </c>
      <c r="C30" s="139"/>
      <c r="D30" s="140"/>
      <c r="E30" s="141"/>
      <c r="F30" s="142"/>
      <c r="G30" s="142"/>
      <c r="H30" s="216">
        <f>SUM(I22:I29)</f>
        <v>0</v>
      </c>
      <c r="I30" s="217"/>
    </row>
    <row r="32" spans="1:57">
      <c r="B32" s="123"/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  <row r="77" spans="6:9">
      <c r="F77" s="143"/>
      <c r="G77" s="144"/>
      <c r="H77" s="144"/>
      <c r="I77" s="145"/>
    </row>
    <row r="78" spans="6:9">
      <c r="F78" s="143"/>
      <c r="G78" s="144"/>
      <c r="H78" s="144"/>
      <c r="I78" s="145"/>
    </row>
    <row r="79" spans="6:9">
      <c r="F79" s="143"/>
      <c r="G79" s="144"/>
      <c r="H79" s="144"/>
      <c r="I79" s="145"/>
    </row>
    <row r="80" spans="6:9">
      <c r="F80" s="143"/>
      <c r="G80" s="144"/>
      <c r="H80" s="144"/>
      <c r="I80" s="145"/>
    </row>
    <row r="81" spans="6:9">
      <c r="F81" s="143"/>
      <c r="G81" s="144"/>
      <c r="H81" s="144"/>
      <c r="I81" s="145"/>
    </row>
  </sheetData>
  <mergeCells count="4">
    <mergeCell ref="A1:B1"/>
    <mergeCell ref="A2:B2"/>
    <mergeCell ref="G2:I2"/>
    <mergeCell ref="H30:I3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70"/>
  <sheetViews>
    <sheetView showGridLines="0" showZeros="0" zoomScaleNormal="100" workbookViewId="0">
      <selection activeCell="A197" sqref="A197:IV199"/>
    </sheetView>
  </sheetViews>
  <sheetFormatPr defaultColWidth="9.109375" defaultRowHeight="13.2"/>
  <cols>
    <col min="1" max="1" width="4.44140625" style="146" customWidth="1"/>
    <col min="2" max="2" width="11.5546875" style="146" customWidth="1"/>
    <col min="3" max="3" width="40.44140625" style="146" customWidth="1"/>
    <col min="4" max="4" width="5.5546875" style="146" customWidth="1"/>
    <col min="5" max="5" width="8.5546875" style="188" customWidth="1"/>
    <col min="6" max="6" width="9.88671875" style="146" customWidth="1"/>
    <col min="7" max="7" width="13.88671875" style="146" customWidth="1"/>
    <col min="8" max="11" width="9.109375" style="146"/>
    <col min="12" max="12" width="75.21875" style="146" customWidth="1"/>
    <col min="13" max="13" width="45.21875" style="146" customWidth="1"/>
    <col min="14" max="16384" width="9.109375" style="146"/>
  </cols>
  <sheetData>
    <row r="1" spans="1:104" ht="15.6">
      <c r="A1" s="218" t="s">
        <v>78</v>
      </c>
      <c r="B1" s="218"/>
      <c r="C1" s="218"/>
      <c r="D1" s="218"/>
      <c r="E1" s="218"/>
      <c r="F1" s="218"/>
      <c r="G1" s="218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8" thickTop="1">
      <c r="A3" s="209" t="s">
        <v>48</v>
      </c>
      <c r="B3" s="210"/>
      <c r="C3" s="97" t="str">
        <f>CONCATENATE(cislostavby," ",nazevstavby)</f>
        <v>1536 MŠ Bezručova, Jablunkov</v>
      </c>
      <c r="D3" s="151"/>
      <c r="E3" s="152" t="s">
        <v>64</v>
      </c>
      <c r="F3" s="153" t="str">
        <f>Rekapitulace!H1</f>
        <v>1</v>
      </c>
      <c r="G3" s="154"/>
    </row>
    <row r="4" spans="1:104" ht="13.8" thickBot="1">
      <c r="A4" s="219" t="s">
        <v>50</v>
      </c>
      <c r="B4" s="212"/>
      <c r="C4" s="103" t="str">
        <f>CONCATENATE(cisloobjektu," ",nazevobjektu)</f>
        <v>1 SO 01 - MŠ Bezručova, Jablunkov</v>
      </c>
      <c r="D4" s="155"/>
      <c r="E4" s="220" t="str">
        <f>Rekapitulace!G2</f>
        <v>Rozpočet DPS</v>
      </c>
      <c r="F4" s="221"/>
      <c r="G4" s="222"/>
    </row>
    <row r="5" spans="1:104" ht="13.8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>
      <c r="A7" s="163" t="s">
        <v>72</v>
      </c>
      <c r="B7" s="164" t="s">
        <v>73</v>
      </c>
      <c r="C7" s="165" t="s">
        <v>74</v>
      </c>
      <c r="D7" s="166"/>
      <c r="E7" s="167"/>
      <c r="F7" s="167"/>
      <c r="G7" s="168"/>
      <c r="H7" s="169"/>
      <c r="I7" s="169"/>
      <c r="O7" s="170">
        <v>1</v>
      </c>
    </row>
    <row r="8" spans="1:104">
      <c r="A8" s="171">
        <v>1</v>
      </c>
      <c r="B8" s="172" t="s">
        <v>83</v>
      </c>
      <c r="C8" s="173" t="s">
        <v>84</v>
      </c>
      <c r="D8" s="174" t="s">
        <v>85</v>
      </c>
      <c r="E8" s="175">
        <v>6.6</v>
      </c>
      <c r="F8" s="175">
        <v>0</v>
      </c>
      <c r="G8" s="176">
        <f t="shared" ref="G8:G15" si="0"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 t="shared" ref="BA8:BA15" si="1">IF(AZ8=1,G8,0)</f>
        <v>0</v>
      </c>
      <c r="BB8" s="146">
        <f t="shared" ref="BB8:BB15" si="2">IF(AZ8=2,G8,0)</f>
        <v>0</v>
      </c>
      <c r="BC8" s="146">
        <f t="shared" ref="BC8:BC15" si="3">IF(AZ8=3,G8,0)</f>
        <v>0</v>
      </c>
      <c r="BD8" s="146">
        <f t="shared" ref="BD8:BD15" si="4">IF(AZ8=4,G8,0)</f>
        <v>0</v>
      </c>
      <c r="BE8" s="146">
        <f t="shared" ref="BE8:BE15" si="5">IF(AZ8=5,G8,0)</f>
        <v>0</v>
      </c>
      <c r="CA8" s="177">
        <v>1</v>
      </c>
      <c r="CB8" s="177">
        <v>1</v>
      </c>
      <c r="CZ8" s="146">
        <v>0</v>
      </c>
    </row>
    <row r="9" spans="1:104">
      <c r="A9" s="171">
        <v>2</v>
      </c>
      <c r="B9" s="172" t="s">
        <v>86</v>
      </c>
      <c r="C9" s="173" t="s">
        <v>87</v>
      </c>
      <c r="D9" s="174" t="s">
        <v>88</v>
      </c>
      <c r="E9" s="175">
        <v>1.32</v>
      </c>
      <c r="F9" s="175">
        <v>0</v>
      </c>
      <c r="G9" s="176">
        <f t="shared" si="0"/>
        <v>0</v>
      </c>
      <c r="O9" s="170">
        <v>2</v>
      </c>
      <c r="AA9" s="146">
        <v>1</v>
      </c>
      <c r="AB9" s="146">
        <v>1</v>
      </c>
      <c r="AC9" s="146">
        <v>1</v>
      </c>
      <c r="AZ9" s="146">
        <v>1</v>
      </c>
      <c r="BA9" s="146">
        <f t="shared" si="1"/>
        <v>0</v>
      </c>
      <c r="BB9" s="146">
        <f t="shared" si="2"/>
        <v>0</v>
      </c>
      <c r="BC9" s="146">
        <f t="shared" si="3"/>
        <v>0</v>
      </c>
      <c r="BD9" s="146">
        <f t="shared" si="4"/>
        <v>0</v>
      </c>
      <c r="BE9" s="146">
        <f t="shared" si="5"/>
        <v>0</v>
      </c>
      <c r="CA9" s="177">
        <v>1</v>
      </c>
      <c r="CB9" s="177">
        <v>1</v>
      </c>
      <c r="CZ9" s="146">
        <v>0</v>
      </c>
    </row>
    <row r="10" spans="1:104" ht="20.399999999999999">
      <c r="A10" s="171">
        <v>3</v>
      </c>
      <c r="B10" s="172" t="s">
        <v>89</v>
      </c>
      <c r="C10" s="173" t="s">
        <v>90</v>
      </c>
      <c r="D10" s="174" t="s">
        <v>88</v>
      </c>
      <c r="E10" s="175">
        <v>3.3</v>
      </c>
      <c r="F10" s="175">
        <v>0</v>
      </c>
      <c r="G10" s="176">
        <f t="shared" si="0"/>
        <v>0</v>
      </c>
      <c r="O10" s="170">
        <v>2</v>
      </c>
      <c r="AA10" s="146">
        <v>1</v>
      </c>
      <c r="AB10" s="146">
        <v>0</v>
      </c>
      <c r="AC10" s="146">
        <v>0</v>
      </c>
      <c r="AZ10" s="146">
        <v>1</v>
      </c>
      <c r="BA10" s="146">
        <f t="shared" si="1"/>
        <v>0</v>
      </c>
      <c r="BB10" s="146">
        <f t="shared" si="2"/>
        <v>0</v>
      </c>
      <c r="BC10" s="146">
        <f t="shared" si="3"/>
        <v>0</v>
      </c>
      <c r="BD10" s="146">
        <f t="shared" si="4"/>
        <v>0</v>
      </c>
      <c r="BE10" s="146">
        <f t="shared" si="5"/>
        <v>0</v>
      </c>
      <c r="CA10" s="177">
        <v>1</v>
      </c>
      <c r="CB10" s="177">
        <v>0</v>
      </c>
      <c r="CZ10" s="146">
        <v>0</v>
      </c>
    </row>
    <row r="11" spans="1:104">
      <c r="A11" s="171">
        <v>4</v>
      </c>
      <c r="B11" s="172" t="s">
        <v>91</v>
      </c>
      <c r="C11" s="173" t="s">
        <v>92</v>
      </c>
      <c r="D11" s="174" t="s">
        <v>88</v>
      </c>
      <c r="E11" s="175">
        <v>3.3</v>
      </c>
      <c r="F11" s="175">
        <v>0</v>
      </c>
      <c r="G11" s="176">
        <f t="shared" si="0"/>
        <v>0</v>
      </c>
      <c r="O11" s="170">
        <v>2</v>
      </c>
      <c r="AA11" s="146">
        <v>1</v>
      </c>
      <c r="AB11" s="146">
        <v>0</v>
      </c>
      <c r="AC11" s="146">
        <v>0</v>
      </c>
      <c r="AZ11" s="146">
        <v>1</v>
      </c>
      <c r="BA11" s="146">
        <f t="shared" si="1"/>
        <v>0</v>
      </c>
      <c r="BB11" s="146">
        <f t="shared" si="2"/>
        <v>0</v>
      </c>
      <c r="BC11" s="146">
        <f t="shared" si="3"/>
        <v>0</v>
      </c>
      <c r="BD11" s="146">
        <f t="shared" si="4"/>
        <v>0</v>
      </c>
      <c r="BE11" s="146">
        <f t="shared" si="5"/>
        <v>0</v>
      </c>
      <c r="CA11" s="177">
        <v>1</v>
      </c>
      <c r="CB11" s="177">
        <v>0</v>
      </c>
      <c r="CZ11" s="146">
        <v>0</v>
      </c>
    </row>
    <row r="12" spans="1:104">
      <c r="A12" s="171">
        <v>5</v>
      </c>
      <c r="B12" s="172" t="s">
        <v>93</v>
      </c>
      <c r="C12" s="173" t="s">
        <v>94</v>
      </c>
      <c r="D12" s="174" t="s">
        <v>88</v>
      </c>
      <c r="E12" s="175">
        <v>3.3</v>
      </c>
      <c r="F12" s="175">
        <v>0</v>
      </c>
      <c r="G12" s="176">
        <f t="shared" si="0"/>
        <v>0</v>
      </c>
      <c r="O12" s="170">
        <v>2</v>
      </c>
      <c r="AA12" s="146">
        <v>1</v>
      </c>
      <c r="AB12" s="146">
        <v>1</v>
      </c>
      <c r="AC12" s="146">
        <v>1</v>
      </c>
      <c r="AZ12" s="146">
        <v>1</v>
      </c>
      <c r="BA12" s="146">
        <f t="shared" si="1"/>
        <v>0</v>
      </c>
      <c r="BB12" s="146">
        <f t="shared" si="2"/>
        <v>0</v>
      </c>
      <c r="BC12" s="146">
        <f t="shared" si="3"/>
        <v>0</v>
      </c>
      <c r="BD12" s="146">
        <f t="shared" si="4"/>
        <v>0</v>
      </c>
      <c r="BE12" s="146">
        <f t="shared" si="5"/>
        <v>0</v>
      </c>
      <c r="CA12" s="177">
        <v>1</v>
      </c>
      <c r="CB12" s="177">
        <v>1</v>
      </c>
      <c r="CZ12" s="146">
        <v>0</v>
      </c>
    </row>
    <row r="13" spans="1:104">
      <c r="A13" s="171">
        <v>6</v>
      </c>
      <c r="B13" s="172" t="s">
        <v>95</v>
      </c>
      <c r="C13" s="173" t="s">
        <v>96</v>
      </c>
      <c r="D13" s="174" t="s">
        <v>88</v>
      </c>
      <c r="E13" s="175">
        <v>0.66</v>
      </c>
      <c r="F13" s="175">
        <v>0</v>
      </c>
      <c r="G13" s="176">
        <f t="shared" si="0"/>
        <v>0</v>
      </c>
      <c r="O13" s="170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 t="shared" si="1"/>
        <v>0</v>
      </c>
      <c r="BB13" s="146">
        <f t="shared" si="2"/>
        <v>0</v>
      </c>
      <c r="BC13" s="146">
        <f t="shared" si="3"/>
        <v>0</v>
      </c>
      <c r="BD13" s="146">
        <f t="shared" si="4"/>
        <v>0</v>
      </c>
      <c r="BE13" s="146">
        <f t="shared" si="5"/>
        <v>0</v>
      </c>
      <c r="CA13" s="177">
        <v>1</v>
      </c>
      <c r="CB13" s="177">
        <v>1</v>
      </c>
      <c r="CZ13" s="146">
        <v>0</v>
      </c>
    </row>
    <row r="14" spans="1:104" ht="20.399999999999999">
      <c r="A14" s="171">
        <v>7</v>
      </c>
      <c r="B14" s="172" t="s">
        <v>97</v>
      </c>
      <c r="C14" s="173" t="s">
        <v>98</v>
      </c>
      <c r="D14" s="174" t="s">
        <v>88</v>
      </c>
      <c r="E14" s="175">
        <v>1.98</v>
      </c>
      <c r="F14" s="175">
        <v>0</v>
      </c>
      <c r="G14" s="176">
        <f t="shared" si="0"/>
        <v>0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 t="shared" si="1"/>
        <v>0</v>
      </c>
      <c r="BB14" s="146">
        <f t="shared" si="2"/>
        <v>0</v>
      </c>
      <c r="BC14" s="146">
        <f t="shared" si="3"/>
        <v>0</v>
      </c>
      <c r="BD14" s="146">
        <f t="shared" si="4"/>
        <v>0</v>
      </c>
      <c r="BE14" s="146">
        <f t="shared" si="5"/>
        <v>0</v>
      </c>
      <c r="CA14" s="177">
        <v>1</v>
      </c>
      <c r="CB14" s="177">
        <v>1</v>
      </c>
      <c r="CZ14" s="146">
        <v>1.7</v>
      </c>
    </row>
    <row r="15" spans="1:104" ht="20.399999999999999">
      <c r="A15" s="171">
        <v>8</v>
      </c>
      <c r="B15" s="172" t="s">
        <v>99</v>
      </c>
      <c r="C15" s="173" t="s">
        <v>100</v>
      </c>
      <c r="D15" s="174" t="s">
        <v>88</v>
      </c>
      <c r="E15" s="175">
        <v>0.66</v>
      </c>
      <c r="F15" s="175">
        <v>0</v>
      </c>
      <c r="G15" s="176">
        <f t="shared" si="0"/>
        <v>0</v>
      </c>
      <c r="O15" s="170">
        <v>2</v>
      </c>
      <c r="AA15" s="146">
        <v>1</v>
      </c>
      <c r="AB15" s="146">
        <v>0</v>
      </c>
      <c r="AC15" s="146">
        <v>0</v>
      </c>
      <c r="AZ15" s="146">
        <v>1</v>
      </c>
      <c r="BA15" s="146">
        <f t="shared" si="1"/>
        <v>0</v>
      </c>
      <c r="BB15" s="146">
        <f t="shared" si="2"/>
        <v>0</v>
      </c>
      <c r="BC15" s="146">
        <f t="shared" si="3"/>
        <v>0</v>
      </c>
      <c r="BD15" s="146">
        <f t="shared" si="4"/>
        <v>0</v>
      </c>
      <c r="BE15" s="146">
        <f t="shared" si="5"/>
        <v>0</v>
      </c>
      <c r="CA15" s="177">
        <v>1</v>
      </c>
      <c r="CB15" s="177">
        <v>0</v>
      </c>
      <c r="CZ15" s="146">
        <v>1.1322000000000001</v>
      </c>
    </row>
    <row r="16" spans="1:104">
      <c r="A16" s="178"/>
      <c r="B16" s="179" t="s">
        <v>76</v>
      </c>
      <c r="C16" s="180" t="str">
        <f>CONCATENATE(B7," ",C7)</f>
        <v>1 Zemní práce</v>
      </c>
      <c r="D16" s="181"/>
      <c r="E16" s="182"/>
      <c r="F16" s="183"/>
      <c r="G16" s="184">
        <f>SUM(G7:G15)</f>
        <v>0</v>
      </c>
      <c r="O16" s="170">
        <v>4</v>
      </c>
      <c r="BA16" s="185">
        <f>SUM(BA7:BA15)</f>
        <v>0</v>
      </c>
      <c r="BB16" s="185">
        <f>SUM(BB7:BB15)</f>
        <v>0</v>
      </c>
      <c r="BC16" s="185">
        <f>SUM(BC7:BC15)</f>
        <v>0</v>
      </c>
      <c r="BD16" s="185">
        <f>SUM(BD7:BD15)</f>
        <v>0</v>
      </c>
      <c r="BE16" s="185">
        <f>SUM(BE7:BE15)</f>
        <v>0</v>
      </c>
    </row>
    <row r="17" spans="1:104">
      <c r="A17" s="163" t="s">
        <v>72</v>
      </c>
      <c r="B17" s="164" t="s">
        <v>101</v>
      </c>
      <c r="C17" s="165" t="s">
        <v>102</v>
      </c>
      <c r="D17" s="166"/>
      <c r="E17" s="167"/>
      <c r="F17" s="167"/>
      <c r="G17" s="168"/>
      <c r="H17" s="169"/>
      <c r="I17" s="169"/>
      <c r="O17" s="170">
        <v>1</v>
      </c>
    </row>
    <row r="18" spans="1:104" ht="20.399999999999999">
      <c r="A18" s="171">
        <v>9</v>
      </c>
      <c r="B18" s="172" t="s">
        <v>103</v>
      </c>
      <c r="C18" s="173" t="s">
        <v>104</v>
      </c>
      <c r="D18" s="174" t="s">
        <v>88</v>
      </c>
      <c r="E18" s="175">
        <v>0.66</v>
      </c>
      <c r="F18" s="175">
        <v>0</v>
      </c>
      <c r="G18" s="176">
        <f>E18*F18</f>
        <v>0</v>
      </c>
      <c r="O18" s="170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</v>
      </c>
      <c r="CB18" s="177">
        <v>1</v>
      </c>
      <c r="CZ18" s="146">
        <v>2.5249999999999999</v>
      </c>
    </row>
    <row r="19" spans="1:104">
      <c r="A19" s="178"/>
      <c r="B19" s="179" t="s">
        <v>76</v>
      </c>
      <c r="C19" s="180" t="str">
        <f>CONCATENATE(B17," ",C17)</f>
        <v>2 Základy a zvláštní zakládání</v>
      </c>
      <c r="D19" s="181"/>
      <c r="E19" s="182"/>
      <c r="F19" s="183"/>
      <c r="G19" s="184">
        <f>SUM(G17:G18)</f>
        <v>0</v>
      </c>
      <c r="O19" s="170">
        <v>4</v>
      </c>
      <c r="BA19" s="185">
        <f>SUM(BA17:BA18)</f>
        <v>0</v>
      </c>
      <c r="BB19" s="185">
        <f>SUM(BB17:BB18)</f>
        <v>0</v>
      </c>
      <c r="BC19" s="185">
        <f>SUM(BC17:BC18)</f>
        <v>0</v>
      </c>
      <c r="BD19" s="185">
        <f>SUM(BD17:BD18)</f>
        <v>0</v>
      </c>
      <c r="BE19" s="185">
        <f>SUM(BE17:BE18)</f>
        <v>0</v>
      </c>
    </row>
    <row r="20" spans="1:104">
      <c r="A20" s="163" t="s">
        <v>72</v>
      </c>
      <c r="B20" s="164" t="s">
        <v>105</v>
      </c>
      <c r="C20" s="165" t="s">
        <v>106</v>
      </c>
      <c r="D20" s="166"/>
      <c r="E20" s="167"/>
      <c r="F20" s="167"/>
      <c r="G20" s="168"/>
      <c r="H20" s="169"/>
      <c r="I20" s="169"/>
      <c r="O20" s="170">
        <v>1</v>
      </c>
    </row>
    <row r="21" spans="1:104">
      <c r="A21" s="171">
        <v>10</v>
      </c>
      <c r="B21" s="172" t="s">
        <v>107</v>
      </c>
      <c r="C21" s="173" t="s">
        <v>108</v>
      </c>
      <c r="D21" s="174" t="s">
        <v>109</v>
      </c>
      <c r="E21" s="175">
        <v>26.8</v>
      </c>
      <c r="F21" s="175">
        <v>0</v>
      </c>
      <c r="G21" s="176">
        <f>E21*F21</f>
        <v>0</v>
      </c>
      <c r="O21" s="170">
        <v>2</v>
      </c>
      <c r="AA21" s="146">
        <v>1</v>
      </c>
      <c r="AB21" s="146">
        <v>1</v>
      </c>
      <c r="AC21" s="146">
        <v>1</v>
      </c>
      <c r="AZ21" s="146">
        <v>1</v>
      </c>
      <c r="BA21" s="146">
        <f>IF(AZ21=1,G21,0)</f>
        <v>0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7">
        <v>1</v>
      </c>
      <c r="CB21" s="177">
        <v>1</v>
      </c>
      <c r="CZ21" s="146">
        <v>0</v>
      </c>
    </row>
    <row r="22" spans="1:104">
      <c r="A22" s="171">
        <v>11</v>
      </c>
      <c r="B22" s="172" t="s">
        <v>110</v>
      </c>
      <c r="C22" s="173" t="s">
        <v>111</v>
      </c>
      <c r="D22" s="174" t="s">
        <v>112</v>
      </c>
      <c r="E22" s="175">
        <v>3.2010000000000001</v>
      </c>
      <c r="F22" s="175">
        <v>0</v>
      </c>
      <c r="G22" s="176">
        <f>E22*F22</f>
        <v>0</v>
      </c>
      <c r="O22" s="170">
        <v>2</v>
      </c>
      <c r="AA22" s="146">
        <v>8</v>
      </c>
      <c r="AB22" s="146">
        <v>1</v>
      </c>
      <c r="AC22" s="146">
        <v>3</v>
      </c>
      <c r="AZ22" s="146">
        <v>1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7">
        <v>8</v>
      </c>
      <c r="CB22" s="177">
        <v>1</v>
      </c>
      <c r="CZ22" s="146">
        <v>0</v>
      </c>
    </row>
    <row r="23" spans="1:104">
      <c r="A23" s="171">
        <v>12</v>
      </c>
      <c r="B23" s="172" t="s">
        <v>113</v>
      </c>
      <c r="C23" s="173" t="s">
        <v>114</v>
      </c>
      <c r="D23" s="174" t="s">
        <v>112</v>
      </c>
      <c r="E23" s="175">
        <v>3.2010000000000001</v>
      </c>
      <c r="F23" s="175">
        <v>0</v>
      </c>
      <c r="G23" s="176">
        <f>E23*F23</f>
        <v>0</v>
      </c>
      <c r="O23" s="170">
        <v>2</v>
      </c>
      <c r="AA23" s="146">
        <v>8</v>
      </c>
      <c r="AB23" s="146">
        <v>0</v>
      </c>
      <c r="AC23" s="146">
        <v>3</v>
      </c>
      <c r="AZ23" s="146">
        <v>1</v>
      </c>
      <c r="BA23" s="146">
        <f>IF(AZ23=1,G23,0)</f>
        <v>0</v>
      </c>
      <c r="BB23" s="146">
        <f>IF(AZ23=2,G23,0)</f>
        <v>0</v>
      </c>
      <c r="BC23" s="146">
        <f>IF(AZ23=3,G23,0)</f>
        <v>0</v>
      </c>
      <c r="BD23" s="146">
        <f>IF(AZ23=4,G23,0)</f>
        <v>0</v>
      </c>
      <c r="BE23" s="146">
        <f>IF(AZ23=5,G23,0)</f>
        <v>0</v>
      </c>
      <c r="CA23" s="177">
        <v>8</v>
      </c>
      <c r="CB23" s="177">
        <v>0</v>
      </c>
      <c r="CZ23" s="146">
        <v>0</v>
      </c>
    </row>
    <row r="24" spans="1:104">
      <c r="A24" s="171">
        <v>13</v>
      </c>
      <c r="B24" s="172" t="s">
        <v>115</v>
      </c>
      <c r="C24" s="173" t="s">
        <v>116</v>
      </c>
      <c r="D24" s="174" t="s">
        <v>112</v>
      </c>
      <c r="E24" s="175">
        <v>3.2010000000000001</v>
      </c>
      <c r="F24" s="175">
        <v>0</v>
      </c>
      <c r="G24" s="176">
        <f>E24*F24</f>
        <v>0</v>
      </c>
      <c r="O24" s="170">
        <v>2</v>
      </c>
      <c r="AA24" s="146">
        <v>8</v>
      </c>
      <c r="AB24" s="146">
        <v>0</v>
      </c>
      <c r="AC24" s="146">
        <v>3</v>
      </c>
      <c r="AZ24" s="146">
        <v>1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7">
        <v>8</v>
      </c>
      <c r="CB24" s="177">
        <v>0</v>
      </c>
      <c r="CZ24" s="146">
        <v>0</v>
      </c>
    </row>
    <row r="25" spans="1:104">
      <c r="A25" s="178"/>
      <c r="B25" s="179" t="s">
        <v>76</v>
      </c>
      <c r="C25" s="180" t="str">
        <f>CONCATENATE(B20," ",C20)</f>
        <v>96 Bourání konstrukcí</v>
      </c>
      <c r="D25" s="181"/>
      <c r="E25" s="182"/>
      <c r="F25" s="183"/>
      <c r="G25" s="184">
        <f>SUM(G20:G24)</f>
        <v>0</v>
      </c>
      <c r="O25" s="170">
        <v>4</v>
      </c>
      <c r="BA25" s="185">
        <f>SUM(BA20:BA24)</f>
        <v>0</v>
      </c>
      <c r="BB25" s="185">
        <f>SUM(BB20:BB24)</f>
        <v>0</v>
      </c>
      <c r="BC25" s="185">
        <f>SUM(BC20:BC24)</f>
        <v>0</v>
      </c>
      <c r="BD25" s="185">
        <f>SUM(BD20:BD24)</f>
        <v>0</v>
      </c>
      <c r="BE25" s="185">
        <f>SUM(BE20:BE24)</f>
        <v>0</v>
      </c>
    </row>
    <row r="26" spans="1:104">
      <c r="A26" s="163" t="s">
        <v>72</v>
      </c>
      <c r="B26" s="164" t="s">
        <v>117</v>
      </c>
      <c r="C26" s="165" t="s">
        <v>118</v>
      </c>
      <c r="D26" s="166"/>
      <c r="E26" s="167"/>
      <c r="F26" s="167"/>
      <c r="G26" s="168"/>
      <c r="H26" s="169"/>
      <c r="I26" s="169"/>
      <c r="O26" s="170">
        <v>1</v>
      </c>
    </row>
    <row r="27" spans="1:104">
      <c r="A27" s="171">
        <v>14</v>
      </c>
      <c r="B27" s="172" t="s">
        <v>119</v>
      </c>
      <c r="C27" s="173" t="s">
        <v>120</v>
      </c>
      <c r="D27" s="174" t="s">
        <v>109</v>
      </c>
      <c r="E27" s="175">
        <v>99.8</v>
      </c>
      <c r="F27" s="175">
        <v>0</v>
      </c>
      <c r="G27" s="176">
        <f t="shared" ref="G27:G34" si="6">E27*F27</f>
        <v>0</v>
      </c>
      <c r="O27" s="170">
        <v>2</v>
      </c>
      <c r="AA27" s="146">
        <v>1</v>
      </c>
      <c r="AB27" s="146">
        <v>1</v>
      </c>
      <c r="AC27" s="146">
        <v>1</v>
      </c>
      <c r="AZ27" s="146">
        <v>1</v>
      </c>
      <c r="BA27" s="146">
        <f t="shared" ref="BA27:BA34" si="7">IF(AZ27=1,G27,0)</f>
        <v>0</v>
      </c>
      <c r="BB27" s="146">
        <f t="shared" ref="BB27:BB34" si="8">IF(AZ27=2,G27,0)</f>
        <v>0</v>
      </c>
      <c r="BC27" s="146">
        <f t="shared" ref="BC27:BC34" si="9">IF(AZ27=3,G27,0)</f>
        <v>0</v>
      </c>
      <c r="BD27" s="146">
        <f t="shared" ref="BD27:BD34" si="10">IF(AZ27=4,G27,0)</f>
        <v>0</v>
      </c>
      <c r="BE27" s="146">
        <f t="shared" ref="BE27:BE34" si="11">IF(AZ27=5,G27,0)</f>
        <v>0</v>
      </c>
      <c r="CA27" s="177">
        <v>1</v>
      </c>
      <c r="CB27" s="177">
        <v>1</v>
      </c>
      <c r="CZ27" s="146">
        <v>0.01</v>
      </c>
    </row>
    <row r="28" spans="1:104">
      <c r="A28" s="171">
        <v>15</v>
      </c>
      <c r="B28" s="172" t="s">
        <v>121</v>
      </c>
      <c r="C28" s="173" t="s">
        <v>122</v>
      </c>
      <c r="D28" s="174" t="s">
        <v>123</v>
      </c>
      <c r="E28" s="175">
        <v>24</v>
      </c>
      <c r="F28" s="175">
        <v>0</v>
      </c>
      <c r="G28" s="176">
        <f t="shared" si="6"/>
        <v>0</v>
      </c>
      <c r="O28" s="170">
        <v>2</v>
      </c>
      <c r="AA28" s="146">
        <v>1</v>
      </c>
      <c r="AB28" s="146">
        <v>1</v>
      </c>
      <c r="AC28" s="146">
        <v>1</v>
      </c>
      <c r="AZ28" s="146">
        <v>1</v>
      </c>
      <c r="BA28" s="146">
        <f t="shared" si="7"/>
        <v>0</v>
      </c>
      <c r="BB28" s="146">
        <f t="shared" si="8"/>
        <v>0</v>
      </c>
      <c r="BC28" s="146">
        <f t="shared" si="9"/>
        <v>0</v>
      </c>
      <c r="BD28" s="146">
        <f t="shared" si="10"/>
        <v>0</v>
      </c>
      <c r="BE28" s="146">
        <f t="shared" si="11"/>
        <v>0</v>
      </c>
      <c r="CA28" s="177">
        <v>1</v>
      </c>
      <c r="CB28" s="177">
        <v>1</v>
      </c>
      <c r="CZ28" s="146">
        <v>0</v>
      </c>
    </row>
    <row r="29" spans="1:104">
      <c r="A29" s="171">
        <v>16</v>
      </c>
      <c r="B29" s="172" t="s">
        <v>124</v>
      </c>
      <c r="C29" s="173" t="s">
        <v>125</v>
      </c>
      <c r="D29" s="174" t="s">
        <v>123</v>
      </c>
      <c r="E29" s="175">
        <v>9</v>
      </c>
      <c r="F29" s="175">
        <v>0</v>
      </c>
      <c r="G29" s="176">
        <f t="shared" si="6"/>
        <v>0</v>
      </c>
      <c r="O29" s="170">
        <v>2</v>
      </c>
      <c r="AA29" s="146">
        <v>1</v>
      </c>
      <c r="AB29" s="146">
        <v>1</v>
      </c>
      <c r="AC29" s="146">
        <v>1</v>
      </c>
      <c r="AZ29" s="146">
        <v>1</v>
      </c>
      <c r="BA29" s="146">
        <f t="shared" si="7"/>
        <v>0</v>
      </c>
      <c r="BB29" s="146">
        <f t="shared" si="8"/>
        <v>0</v>
      </c>
      <c r="BC29" s="146">
        <f t="shared" si="9"/>
        <v>0</v>
      </c>
      <c r="BD29" s="146">
        <f t="shared" si="10"/>
        <v>0</v>
      </c>
      <c r="BE29" s="146">
        <f t="shared" si="11"/>
        <v>0</v>
      </c>
      <c r="CA29" s="177">
        <v>1</v>
      </c>
      <c r="CB29" s="177">
        <v>1</v>
      </c>
      <c r="CZ29" s="146">
        <v>0</v>
      </c>
    </row>
    <row r="30" spans="1:104">
      <c r="A30" s="171">
        <v>17</v>
      </c>
      <c r="B30" s="172" t="s">
        <v>126</v>
      </c>
      <c r="C30" s="173" t="s">
        <v>127</v>
      </c>
      <c r="D30" s="174" t="s">
        <v>123</v>
      </c>
      <c r="E30" s="175">
        <v>14</v>
      </c>
      <c r="F30" s="175">
        <v>0</v>
      </c>
      <c r="G30" s="176">
        <f t="shared" si="6"/>
        <v>0</v>
      </c>
      <c r="O30" s="170">
        <v>2</v>
      </c>
      <c r="AA30" s="146">
        <v>1</v>
      </c>
      <c r="AB30" s="146">
        <v>1</v>
      </c>
      <c r="AC30" s="146">
        <v>1</v>
      </c>
      <c r="AZ30" s="146">
        <v>1</v>
      </c>
      <c r="BA30" s="146">
        <f t="shared" si="7"/>
        <v>0</v>
      </c>
      <c r="BB30" s="146">
        <f t="shared" si="8"/>
        <v>0</v>
      </c>
      <c r="BC30" s="146">
        <f t="shared" si="9"/>
        <v>0</v>
      </c>
      <c r="BD30" s="146">
        <f t="shared" si="10"/>
        <v>0</v>
      </c>
      <c r="BE30" s="146">
        <f t="shared" si="11"/>
        <v>0</v>
      </c>
      <c r="CA30" s="177">
        <v>1</v>
      </c>
      <c r="CB30" s="177">
        <v>1</v>
      </c>
      <c r="CZ30" s="146">
        <v>0</v>
      </c>
    </row>
    <row r="31" spans="1:104">
      <c r="A31" s="171">
        <v>18</v>
      </c>
      <c r="B31" s="172" t="s">
        <v>128</v>
      </c>
      <c r="C31" s="173" t="s">
        <v>129</v>
      </c>
      <c r="D31" s="174" t="s">
        <v>109</v>
      </c>
      <c r="E31" s="175">
        <v>39.299999999999997</v>
      </c>
      <c r="F31" s="175">
        <v>0</v>
      </c>
      <c r="G31" s="176">
        <f t="shared" si="6"/>
        <v>0</v>
      </c>
      <c r="O31" s="170">
        <v>2</v>
      </c>
      <c r="AA31" s="146">
        <v>1</v>
      </c>
      <c r="AB31" s="146">
        <v>1</v>
      </c>
      <c r="AC31" s="146">
        <v>1</v>
      </c>
      <c r="AZ31" s="146">
        <v>1</v>
      </c>
      <c r="BA31" s="146">
        <f t="shared" si="7"/>
        <v>0</v>
      </c>
      <c r="BB31" s="146">
        <f t="shared" si="8"/>
        <v>0</v>
      </c>
      <c r="BC31" s="146">
        <f t="shared" si="9"/>
        <v>0</v>
      </c>
      <c r="BD31" s="146">
        <f t="shared" si="10"/>
        <v>0</v>
      </c>
      <c r="BE31" s="146">
        <f t="shared" si="11"/>
        <v>0</v>
      </c>
      <c r="CA31" s="177">
        <v>1</v>
      </c>
      <c r="CB31" s="177">
        <v>1</v>
      </c>
      <c r="CZ31" s="146">
        <v>4.8999999999999998E-4</v>
      </c>
    </row>
    <row r="32" spans="1:104">
      <c r="A32" s="171">
        <v>19</v>
      </c>
      <c r="B32" s="172" t="s">
        <v>130</v>
      </c>
      <c r="C32" s="173" t="s">
        <v>131</v>
      </c>
      <c r="D32" s="174" t="s">
        <v>109</v>
      </c>
      <c r="E32" s="175">
        <v>11</v>
      </c>
      <c r="F32" s="175">
        <v>0</v>
      </c>
      <c r="G32" s="176">
        <f t="shared" si="6"/>
        <v>0</v>
      </c>
      <c r="O32" s="170">
        <v>2</v>
      </c>
      <c r="AA32" s="146">
        <v>1</v>
      </c>
      <c r="AB32" s="146">
        <v>1</v>
      </c>
      <c r="AC32" s="146">
        <v>1</v>
      </c>
      <c r="AZ32" s="146">
        <v>1</v>
      </c>
      <c r="BA32" s="146">
        <f t="shared" si="7"/>
        <v>0</v>
      </c>
      <c r="BB32" s="146">
        <f t="shared" si="8"/>
        <v>0</v>
      </c>
      <c r="BC32" s="146">
        <f t="shared" si="9"/>
        <v>0</v>
      </c>
      <c r="BD32" s="146">
        <f t="shared" si="10"/>
        <v>0</v>
      </c>
      <c r="BE32" s="146">
        <f t="shared" si="11"/>
        <v>0</v>
      </c>
      <c r="CA32" s="177">
        <v>1</v>
      </c>
      <c r="CB32" s="177">
        <v>1</v>
      </c>
      <c r="CZ32" s="146">
        <v>4.8999999999999998E-4</v>
      </c>
    </row>
    <row r="33" spans="1:104">
      <c r="A33" s="171">
        <v>20</v>
      </c>
      <c r="B33" s="172" t="s">
        <v>132</v>
      </c>
      <c r="C33" s="173" t="s">
        <v>133</v>
      </c>
      <c r="D33" s="174" t="s">
        <v>109</v>
      </c>
      <c r="E33" s="175">
        <v>18.5</v>
      </c>
      <c r="F33" s="175">
        <v>0</v>
      </c>
      <c r="G33" s="176">
        <f t="shared" si="6"/>
        <v>0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 t="shared" si="7"/>
        <v>0</v>
      </c>
      <c r="BB33" s="146">
        <f t="shared" si="8"/>
        <v>0</v>
      </c>
      <c r="BC33" s="146">
        <f t="shared" si="9"/>
        <v>0</v>
      </c>
      <c r="BD33" s="146">
        <f t="shared" si="10"/>
        <v>0</v>
      </c>
      <c r="BE33" s="146">
        <f t="shared" si="11"/>
        <v>0</v>
      </c>
      <c r="CA33" s="177">
        <v>1</v>
      </c>
      <c r="CB33" s="177">
        <v>1</v>
      </c>
      <c r="CZ33" s="146">
        <v>4.8999999999999998E-4</v>
      </c>
    </row>
    <row r="34" spans="1:104">
      <c r="A34" s="171">
        <v>21</v>
      </c>
      <c r="B34" s="172" t="s">
        <v>134</v>
      </c>
      <c r="C34" s="173" t="s">
        <v>135</v>
      </c>
      <c r="D34" s="174" t="s">
        <v>109</v>
      </c>
      <c r="E34" s="175">
        <v>31</v>
      </c>
      <c r="F34" s="175">
        <v>0</v>
      </c>
      <c r="G34" s="176">
        <f t="shared" si="6"/>
        <v>0</v>
      </c>
      <c r="O34" s="170">
        <v>2</v>
      </c>
      <c r="AA34" s="146">
        <v>1</v>
      </c>
      <c r="AB34" s="146">
        <v>1</v>
      </c>
      <c r="AC34" s="146">
        <v>1</v>
      </c>
      <c r="AZ34" s="146">
        <v>1</v>
      </c>
      <c r="BA34" s="146">
        <f t="shared" si="7"/>
        <v>0</v>
      </c>
      <c r="BB34" s="146">
        <f t="shared" si="8"/>
        <v>0</v>
      </c>
      <c r="BC34" s="146">
        <f t="shared" si="9"/>
        <v>0</v>
      </c>
      <c r="BD34" s="146">
        <f t="shared" si="10"/>
        <v>0</v>
      </c>
      <c r="BE34" s="146">
        <f t="shared" si="11"/>
        <v>0</v>
      </c>
      <c r="CA34" s="177">
        <v>1</v>
      </c>
      <c r="CB34" s="177">
        <v>1</v>
      </c>
      <c r="CZ34" s="146">
        <v>4.8999999999999998E-4</v>
      </c>
    </row>
    <row r="35" spans="1:104">
      <c r="A35" s="178"/>
      <c r="B35" s="179" t="s">
        <v>76</v>
      </c>
      <c r="C35" s="180" t="str">
        <f>CONCATENATE(B26," ",C26)</f>
        <v>97 Prorážení otvorů</v>
      </c>
      <c r="D35" s="181"/>
      <c r="E35" s="182"/>
      <c r="F35" s="183"/>
      <c r="G35" s="184">
        <f>SUM(G26:G34)</f>
        <v>0</v>
      </c>
      <c r="O35" s="170">
        <v>4</v>
      </c>
      <c r="BA35" s="185">
        <f>SUM(BA26:BA34)</f>
        <v>0</v>
      </c>
      <c r="BB35" s="185">
        <f>SUM(BB26:BB34)</f>
        <v>0</v>
      </c>
      <c r="BC35" s="185">
        <f>SUM(BC26:BC34)</f>
        <v>0</v>
      </c>
      <c r="BD35" s="185">
        <f>SUM(BD26:BD34)</f>
        <v>0</v>
      </c>
      <c r="BE35" s="185">
        <f>SUM(BE26:BE34)</f>
        <v>0</v>
      </c>
    </row>
    <row r="36" spans="1:104">
      <c r="A36" s="163" t="s">
        <v>72</v>
      </c>
      <c r="B36" s="164" t="s">
        <v>136</v>
      </c>
      <c r="C36" s="165" t="s">
        <v>137</v>
      </c>
      <c r="D36" s="166"/>
      <c r="E36" s="167"/>
      <c r="F36" s="167"/>
      <c r="G36" s="168"/>
      <c r="H36" s="169"/>
      <c r="I36" s="169"/>
      <c r="O36" s="170">
        <v>1</v>
      </c>
    </row>
    <row r="37" spans="1:104">
      <c r="A37" s="171">
        <v>22</v>
      </c>
      <c r="B37" s="172" t="s">
        <v>138</v>
      </c>
      <c r="C37" s="173" t="s">
        <v>139</v>
      </c>
      <c r="D37" s="174" t="s">
        <v>112</v>
      </c>
      <c r="E37" s="175">
        <v>6.8266540000000004</v>
      </c>
      <c r="F37" s="175">
        <v>0</v>
      </c>
      <c r="G37" s="176">
        <f>E37*F37</f>
        <v>0</v>
      </c>
      <c r="O37" s="170">
        <v>2</v>
      </c>
      <c r="AA37" s="146">
        <v>7</v>
      </c>
      <c r="AB37" s="146">
        <v>1</v>
      </c>
      <c r="AC37" s="146">
        <v>2</v>
      </c>
      <c r="AZ37" s="146">
        <v>1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7">
        <v>7</v>
      </c>
      <c r="CB37" s="177">
        <v>1</v>
      </c>
      <c r="CZ37" s="146">
        <v>0</v>
      </c>
    </row>
    <row r="38" spans="1:104">
      <c r="A38" s="178"/>
      <c r="B38" s="179" t="s">
        <v>76</v>
      </c>
      <c r="C38" s="180" t="str">
        <f>CONCATENATE(B36," ",C36)</f>
        <v>99 Staveništní přesun hmot</v>
      </c>
      <c r="D38" s="181"/>
      <c r="E38" s="182"/>
      <c r="F38" s="183"/>
      <c r="G38" s="184">
        <f>SUM(G36:G37)</f>
        <v>0</v>
      </c>
      <c r="O38" s="170">
        <v>4</v>
      </c>
      <c r="BA38" s="185">
        <f>SUM(BA36:BA37)</f>
        <v>0</v>
      </c>
      <c r="BB38" s="185">
        <f>SUM(BB36:BB37)</f>
        <v>0</v>
      </c>
      <c r="BC38" s="185">
        <f>SUM(BC36:BC37)</f>
        <v>0</v>
      </c>
      <c r="BD38" s="185">
        <f>SUM(BD36:BD37)</f>
        <v>0</v>
      </c>
      <c r="BE38" s="185">
        <f>SUM(BE36:BE37)</f>
        <v>0</v>
      </c>
    </row>
    <row r="39" spans="1:104">
      <c r="A39" s="163" t="s">
        <v>72</v>
      </c>
      <c r="B39" s="164" t="s">
        <v>140</v>
      </c>
      <c r="C39" s="165" t="s">
        <v>141</v>
      </c>
      <c r="D39" s="166"/>
      <c r="E39" s="167"/>
      <c r="F39" s="167"/>
      <c r="G39" s="168"/>
      <c r="H39" s="169"/>
      <c r="I39" s="169"/>
      <c r="O39" s="170">
        <v>1</v>
      </c>
    </row>
    <row r="40" spans="1:104" ht="20.399999999999999">
      <c r="A40" s="171">
        <v>23</v>
      </c>
      <c r="B40" s="172" t="s">
        <v>142</v>
      </c>
      <c r="C40" s="173" t="s">
        <v>143</v>
      </c>
      <c r="D40" s="174" t="s">
        <v>85</v>
      </c>
      <c r="E40" s="175">
        <v>6.6</v>
      </c>
      <c r="F40" s="175">
        <v>0</v>
      </c>
      <c r="G40" s="176">
        <f>E40*F40</f>
        <v>0</v>
      </c>
      <c r="O40" s="170">
        <v>2</v>
      </c>
      <c r="AA40" s="146">
        <v>1</v>
      </c>
      <c r="AB40" s="146">
        <v>7</v>
      </c>
      <c r="AC40" s="146">
        <v>7</v>
      </c>
      <c r="AZ40" s="146">
        <v>2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1</v>
      </c>
      <c r="CB40" s="177">
        <v>7</v>
      </c>
      <c r="CZ40" s="146">
        <v>4.0999999999999999E-4</v>
      </c>
    </row>
    <row r="41" spans="1:104">
      <c r="A41" s="171">
        <v>24</v>
      </c>
      <c r="B41" s="172" t="s">
        <v>144</v>
      </c>
      <c r="C41" s="173" t="s">
        <v>145</v>
      </c>
      <c r="D41" s="174" t="s">
        <v>85</v>
      </c>
      <c r="E41" s="175">
        <v>7.26</v>
      </c>
      <c r="F41" s="175">
        <v>0</v>
      </c>
      <c r="G41" s="176">
        <f>E41*F41</f>
        <v>0</v>
      </c>
      <c r="O41" s="170">
        <v>2</v>
      </c>
      <c r="AA41" s="146">
        <v>3</v>
      </c>
      <c r="AB41" s="146">
        <v>7</v>
      </c>
      <c r="AC41" s="146">
        <v>62832131</v>
      </c>
      <c r="AZ41" s="146">
        <v>2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7">
        <v>3</v>
      </c>
      <c r="CB41" s="177">
        <v>7</v>
      </c>
      <c r="CZ41" s="146">
        <v>3.7000000000000002E-3</v>
      </c>
    </row>
    <row r="42" spans="1:104">
      <c r="A42" s="178"/>
      <c r="B42" s="179" t="s">
        <v>76</v>
      </c>
      <c r="C42" s="180" t="str">
        <f>CONCATENATE(B39," ",C39)</f>
        <v>711 Izolace proti vodě</v>
      </c>
      <c r="D42" s="181"/>
      <c r="E42" s="182"/>
      <c r="F42" s="183"/>
      <c r="G42" s="184">
        <f>SUM(G39:G41)</f>
        <v>0</v>
      </c>
      <c r="O42" s="170">
        <v>4</v>
      </c>
      <c r="BA42" s="185">
        <f>SUM(BA39:BA41)</f>
        <v>0</v>
      </c>
      <c r="BB42" s="185">
        <f>SUM(BB39:BB41)</f>
        <v>0</v>
      </c>
      <c r="BC42" s="185">
        <f>SUM(BC39:BC41)</f>
        <v>0</v>
      </c>
      <c r="BD42" s="185">
        <f>SUM(BD39:BD41)</f>
        <v>0</v>
      </c>
      <c r="BE42" s="185">
        <f>SUM(BE39:BE41)</f>
        <v>0</v>
      </c>
    </row>
    <row r="43" spans="1:104">
      <c r="A43" s="163" t="s">
        <v>72</v>
      </c>
      <c r="B43" s="164" t="s">
        <v>146</v>
      </c>
      <c r="C43" s="165" t="s">
        <v>147</v>
      </c>
      <c r="D43" s="166"/>
      <c r="E43" s="167"/>
      <c r="F43" s="167"/>
      <c r="G43" s="168"/>
      <c r="H43" s="169"/>
      <c r="I43" s="169"/>
      <c r="O43" s="170">
        <v>1</v>
      </c>
    </row>
    <row r="44" spans="1:104">
      <c r="A44" s="171">
        <v>25</v>
      </c>
      <c r="B44" s="172" t="s">
        <v>148</v>
      </c>
      <c r="C44" s="173" t="s">
        <v>149</v>
      </c>
      <c r="D44" s="174" t="s">
        <v>109</v>
      </c>
      <c r="E44" s="175">
        <v>8.5</v>
      </c>
      <c r="F44" s="175">
        <v>0</v>
      </c>
      <c r="G44" s="176">
        <f t="shared" ref="G44:G65" si="12">E44*F44</f>
        <v>0</v>
      </c>
      <c r="O44" s="170">
        <v>2</v>
      </c>
      <c r="AA44" s="146">
        <v>1</v>
      </c>
      <c r="AB44" s="146">
        <v>7</v>
      </c>
      <c r="AC44" s="146">
        <v>7</v>
      </c>
      <c r="AZ44" s="146">
        <v>2</v>
      </c>
      <c r="BA44" s="146">
        <f t="shared" ref="BA44:BA65" si="13">IF(AZ44=1,G44,0)</f>
        <v>0</v>
      </c>
      <c r="BB44" s="146">
        <f t="shared" ref="BB44:BB65" si="14">IF(AZ44=2,G44,0)</f>
        <v>0</v>
      </c>
      <c r="BC44" s="146">
        <f t="shared" ref="BC44:BC65" si="15">IF(AZ44=3,G44,0)</f>
        <v>0</v>
      </c>
      <c r="BD44" s="146">
        <f t="shared" ref="BD44:BD65" si="16">IF(AZ44=4,G44,0)</f>
        <v>0</v>
      </c>
      <c r="BE44" s="146">
        <f t="shared" ref="BE44:BE65" si="17">IF(AZ44=5,G44,0)</f>
        <v>0</v>
      </c>
      <c r="CA44" s="177">
        <v>1</v>
      </c>
      <c r="CB44" s="177">
        <v>7</v>
      </c>
      <c r="CZ44" s="146">
        <v>0</v>
      </c>
    </row>
    <row r="45" spans="1:104">
      <c r="A45" s="171">
        <v>26</v>
      </c>
      <c r="B45" s="172" t="s">
        <v>150</v>
      </c>
      <c r="C45" s="173" t="s">
        <v>151</v>
      </c>
      <c r="D45" s="174" t="s">
        <v>109</v>
      </c>
      <c r="E45" s="175">
        <v>77</v>
      </c>
      <c r="F45" s="175">
        <v>0</v>
      </c>
      <c r="G45" s="176">
        <f t="shared" si="12"/>
        <v>0</v>
      </c>
      <c r="O45" s="170">
        <v>2</v>
      </c>
      <c r="AA45" s="146">
        <v>1</v>
      </c>
      <c r="AB45" s="146">
        <v>7</v>
      </c>
      <c r="AC45" s="146">
        <v>7</v>
      </c>
      <c r="AZ45" s="146">
        <v>2</v>
      </c>
      <c r="BA45" s="146">
        <f t="shared" si="13"/>
        <v>0</v>
      </c>
      <c r="BB45" s="146">
        <f t="shared" si="14"/>
        <v>0</v>
      </c>
      <c r="BC45" s="146">
        <f t="shared" si="15"/>
        <v>0</v>
      </c>
      <c r="BD45" s="146">
        <f t="shared" si="16"/>
        <v>0</v>
      </c>
      <c r="BE45" s="146">
        <f t="shared" si="17"/>
        <v>0</v>
      </c>
      <c r="CA45" s="177">
        <v>1</v>
      </c>
      <c r="CB45" s="177">
        <v>7</v>
      </c>
      <c r="CZ45" s="146">
        <v>0</v>
      </c>
    </row>
    <row r="46" spans="1:104">
      <c r="A46" s="171">
        <v>27</v>
      </c>
      <c r="B46" s="172" t="s">
        <v>152</v>
      </c>
      <c r="C46" s="173" t="s">
        <v>153</v>
      </c>
      <c r="D46" s="174" t="s">
        <v>123</v>
      </c>
      <c r="E46" s="175">
        <v>3</v>
      </c>
      <c r="F46" s="175">
        <v>0</v>
      </c>
      <c r="G46" s="176">
        <f t="shared" si="12"/>
        <v>0</v>
      </c>
      <c r="O46" s="170">
        <v>2</v>
      </c>
      <c r="AA46" s="146">
        <v>1</v>
      </c>
      <c r="AB46" s="146">
        <v>7</v>
      </c>
      <c r="AC46" s="146">
        <v>7</v>
      </c>
      <c r="AZ46" s="146">
        <v>2</v>
      </c>
      <c r="BA46" s="146">
        <f t="shared" si="13"/>
        <v>0</v>
      </c>
      <c r="BB46" s="146">
        <f t="shared" si="14"/>
        <v>0</v>
      </c>
      <c r="BC46" s="146">
        <f t="shared" si="15"/>
        <v>0</v>
      </c>
      <c r="BD46" s="146">
        <f t="shared" si="16"/>
        <v>0</v>
      </c>
      <c r="BE46" s="146">
        <f t="shared" si="17"/>
        <v>0</v>
      </c>
      <c r="CA46" s="177">
        <v>1</v>
      </c>
      <c r="CB46" s="177">
        <v>7</v>
      </c>
      <c r="CZ46" s="146">
        <v>0</v>
      </c>
    </row>
    <row r="47" spans="1:104">
      <c r="A47" s="171">
        <v>28</v>
      </c>
      <c r="B47" s="172" t="s">
        <v>154</v>
      </c>
      <c r="C47" s="173" t="s">
        <v>155</v>
      </c>
      <c r="D47" s="174" t="s">
        <v>123</v>
      </c>
      <c r="E47" s="175">
        <v>6</v>
      </c>
      <c r="F47" s="175">
        <v>0</v>
      </c>
      <c r="G47" s="176">
        <f t="shared" si="12"/>
        <v>0</v>
      </c>
      <c r="O47" s="170">
        <v>2</v>
      </c>
      <c r="AA47" s="146">
        <v>1</v>
      </c>
      <c r="AB47" s="146">
        <v>7</v>
      </c>
      <c r="AC47" s="146">
        <v>7</v>
      </c>
      <c r="AZ47" s="146">
        <v>2</v>
      </c>
      <c r="BA47" s="146">
        <f t="shared" si="13"/>
        <v>0</v>
      </c>
      <c r="BB47" s="146">
        <f t="shared" si="14"/>
        <v>0</v>
      </c>
      <c r="BC47" s="146">
        <f t="shared" si="15"/>
        <v>0</v>
      </c>
      <c r="BD47" s="146">
        <f t="shared" si="16"/>
        <v>0</v>
      </c>
      <c r="BE47" s="146">
        <f t="shared" si="17"/>
        <v>0</v>
      </c>
      <c r="CA47" s="177">
        <v>1</v>
      </c>
      <c r="CB47" s="177">
        <v>7</v>
      </c>
      <c r="CZ47" s="146">
        <v>0</v>
      </c>
    </row>
    <row r="48" spans="1:104">
      <c r="A48" s="171">
        <v>29</v>
      </c>
      <c r="B48" s="172" t="s">
        <v>156</v>
      </c>
      <c r="C48" s="173" t="s">
        <v>157</v>
      </c>
      <c r="D48" s="174" t="s">
        <v>123</v>
      </c>
      <c r="E48" s="175">
        <v>31</v>
      </c>
      <c r="F48" s="175">
        <v>0</v>
      </c>
      <c r="G48" s="176">
        <f t="shared" si="12"/>
        <v>0</v>
      </c>
      <c r="O48" s="170">
        <v>2</v>
      </c>
      <c r="AA48" s="146">
        <v>1</v>
      </c>
      <c r="AB48" s="146">
        <v>0</v>
      </c>
      <c r="AC48" s="146">
        <v>0</v>
      </c>
      <c r="AZ48" s="146">
        <v>2</v>
      </c>
      <c r="BA48" s="146">
        <f t="shared" si="13"/>
        <v>0</v>
      </c>
      <c r="BB48" s="146">
        <f t="shared" si="14"/>
        <v>0</v>
      </c>
      <c r="BC48" s="146">
        <f t="shared" si="15"/>
        <v>0</v>
      </c>
      <c r="BD48" s="146">
        <f t="shared" si="16"/>
        <v>0</v>
      </c>
      <c r="BE48" s="146">
        <f t="shared" si="17"/>
        <v>0</v>
      </c>
      <c r="CA48" s="177">
        <v>1</v>
      </c>
      <c r="CB48" s="177">
        <v>0</v>
      </c>
      <c r="CZ48" s="146">
        <v>0</v>
      </c>
    </row>
    <row r="49" spans="1:104">
      <c r="A49" s="171">
        <v>30</v>
      </c>
      <c r="B49" s="172" t="s">
        <v>158</v>
      </c>
      <c r="C49" s="173" t="s">
        <v>159</v>
      </c>
      <c r="D49" s="174" t="s">
        <v>123</v>
      </c>
      <c r="E49" s="175">
        <v>20</v>
      </c>
      <c r="F49" s="175">
        <v>0</v>
      </c>
      <c r="G49" s="176">
        <f t="shared" si="12"/>
        <v>0</v>
      </c>
      <c r="O49" s="170">
        <v>2</v>
      </c>
      <c r="AA49" s="146">
        <v>1</v>
      </c>
      <c r="AB49" s="146">
        <v>7</v>
      </c>
      <c r="AC49" s="146">
        <v>7</v>
      </c>
      <c r="AZ49" s="146">
        <v>2</v>
      </c>
      <c r="BA49" s="146">
        <f t="shared" si="13"/>
        <v>0</v>
      </c>
      <c r="BB49" s="146">
        <f t="shared" si="14"/>
        <v>0</v>
      </c>
      <c r="BC49" s="146">
        <f t="shared" si="15"/>
        <v>0</v>
      </c>
      <c r="BD49" s="146">
        <f t="shared" si="16"/>
        <v>0</v>
      </c>
      <c r="BE49" s="146">
        <f t="shared" si="17"/>
        <v>0</v>
      </c>
      <c r="CA49" s="177">
        <v>1</v>
      </c>
      <c r="CB49" s="177">
        <v>7</v>
      </c>
      <c r="CZ49" s="146">
        <v>0</v>
      </c>
    </row>
    <row r="50" spans="1:104">
      <c r="A50" s="171">
        <v>31</v>
      </c>
      <c r="B50" s="172" t="s">
        <v>160</v>
      </c>
      <c r="C50" s="173" t="s">
        <v>161</v>
      </c>
      <c r="D50" s="174" t="s">
        <v>123</v>
      </c>
      <c r="E50" s="175">
        <v>82</v>
      </c>
      <c r="F50" s="175">
        <v>0</v>
      </c>
      <c r="G50" s="176">
        <f t="shared" si="12"/>
        <v>0</v>
      </c>
      <c r="O50" s="170">
        <v>2</v>
      </c>
      <c r="AA50" s="146">
        <v>1</v>
      </c>
      <c r="AB50" s="146">
        <v>7</v>
      </c>
      <c r="AC50" s="146">
        <v>7</v>
      </c>
      <c r="AZ50" s="146">
        <v>2</v>
      </c>
      <c r="BA50" s="146">
        <f t="shared" si="13"/>
        <v>0</v>
      </c>
      <c r="BB50" s="146">
        <f t="shared" si="14"/>
        <v>0</v>
      </c>
      <c r="BC50" s="146">
        <f t="shared" si="15"/>
        <v>0</v>
      </c>
      <c r="BD50" s="146">
        <f t="shared" si="16"/>
        <v>0</v>
      </c>
      <c r="BE50" s="146">
        <f t="shared" si="17"/>
        <v>0</v>
      </c>
      <c r="CA50" s="177">
        <v>1</v>
      </c>
      <c r="CB50" s="177">
        <v>7</v>
      </c>
      <c r="CZ50" s="146">
        <v>0</v>
      </c>
    </row>
    <row r="51" spans="1:104">
      <c r="A51" s="171">
        <v>32</v>
      </c>
      <c r="B51" s="172" t="s">
        <v>162</v>
      </c>
      <c r="C51" s="173" t="s">
        <v>163</v>
      </c>
      <c r="D51" s="174" t="s">
        <v>123</v>
      </c>
      <c r="E51" s="175">
        <v>46</v>
      </c>
      <c r="F51" s="175">
        <v>0</v>
      </c>
      <c r="G51" s="176">
        <f t="shared" si="12"/>
        <v>0</v>
      </c>
      <c r="O51" s="170">
        <v>2</v>
      </c>
      <c r="AA51" s="146">
        <v>1</v>
      </c>
      <c r="AB51" s="146">
        <v>7</v>
      </c>
      <c r="AC51" s="146">
        <v>7</v>
      </c>
      <c r="AZ51" s="146">
        <v>2</v>
      </c>
      <c r="BA51" s="146">
        <f t="shared" si="13"/>
        <v>0</v>
      </c>
      <c r="BB51" s="146">
        <f t="shared" si="14"/>
        <v>0</v>
      </c>
      <c r="BC51" s="146">
        <f t="shared" si="15"/>
        <v>0</v>
      </c>
      <c r="BD51" s="146">
        <f t="shared" si="16"/>
        <v>0</v>
      </c>
      <c r="BE51" s="146">
        <f t="shared" si="17"/>
        <v>0</v>
      </c>
      <c r="CA51" s="177">
        <v>1</v>
      </c>
      <c r="CB51" s="177">
        <v>7</v>
      </c>
      <c r="CZ51" s="146">
        <v>0</v>
      </c>
    </row>
    <row r="52" spans="1:104">
      <c r="A52" s="171">
        <v>33</v>
      </c>
      <c r="B52" s="172" t="s">
        <v>164</v>
      </c>
      <c r="C52" s="173" t="s">
        <v>165</v>
      </c>
      <c r="D52" s="174" t="s">
        <v>123</v>
      </c>
      <c r="E52" s="175">
        <v>3</v>
      </c>
      <c r="F52" s="175">
        <v>0</v>
      </c>
      <c r="G52" s="176">
        <f t="shared" si="12"/>
        <v>0</v>
      </c>
      <c r="O52" s="170">
        <v>2</v>
      </c>
      <c r="AA52" s="146">
        <v>1</v>
      </c>
      <c r="AB52" s="146">
        <v>7</v>
      </c>
      <c r="AC52" s="146">
        <v>7</v>
      </c>
      <c r="AZ52" s="146">
        <v>2</v>
      </c>
      <c r="BA52" s="146">
        <f t="shared" si="13"/>
        <v>0</v>
      </c>
      <c r="BB52" s="146">
        <f t="shared" si="14"/>
        <v>0</v>
      </c>
      <c r="BC52" s="146">
        <f t="shared" si="15"/>
        <v>0</v>
      </c>
      <c r="BD52" s="146">
        <f t="shared" si="16"/>
        <v>0</v>
      </c>
      <c r="BE52" s="146">
        <f t="shared" si="17"/>
        <v>0</v>
      </c>
      <c r="CA52" s="177">
        <v>1</v>
      </c>
      <c r="CB52" s="177">
        <v>7</v>
      </c>
      <c r="CZ52" s="146">
        <v>0</v>
      </c>
    </row>
    <row r="53" spans="1:104">
      <c r="A53" s="171">
        <v>34</v>
      </c>
      <c r="B53" s="172" t="s">
        <v>166</v>
      </c>
      <c r="C53" s="173" t="s">
        <v>167</v>
      </c>
      <c r="D53" s="174" t="s">
        <v>123</v>
      </c>
      <c r="E53" s="175">
        <v>12</v>
      </c>
      <c r="F53" s="175">
        <v>0</v>
      </c>
      <c r="G53" s="176">
        <f t="shared" si="12"/>
        <v>0</v>
      </c>
      <c r="O53" s="170">
        <v>2</v>
      </c>
      <c r="AA53" s="146">
        <v>1</v>
      </c>
      <c r="AB53" s="146">
        <v>0</v>
      </c>
      <c r="AC53" s="146">
        <v>0</v>
      </c>
      <c r="AZ53" s="146">
        <v>2</v>
      </c>
      <c r="BA53" s="146">
        <f t="shared" si="13"/>
        <v>0</v>
      </c>
      <c r="BB53" s="146">
        <f t="shared" si="14"/>
        <v>0</v>
      </c>
      <c r="BC53" s="146">
        <f t="shared" si="15"/>
        <v>0</v>
      </c>
      <c r="BD53" s="146">
        <f t="shared" si="16"/>
        <v>0</v>
      </c>
      <c r="BE53" s="146">
        <f t="shared" si="17"/>
        <v>0</v>
      </c>
      <c r="CA53" s="177">
        <v>1</v>
      </c>
      <c r="CB53" s="177">
        <v>0</v>
      </c>
      <c r="CZ53" s="146">
        <v>0</v>
      </c>
    </row>
    <row r="54" spans="1:104">
      <c r="A54" s="171">
        <v>35</v>
      </c>
      <c r="B54" s="172" t="s">
        <v>168</v>
      </c>
      <c r="C54" s="173" t="s">
        <v>169</v>
      </c>
      <c r="D54" s="174" t="s">
        <v>109</v>
      </c>
      <c r="E54" s="175">
        <v>132</v>
      </c>
      <c r="F54" s="175">
        <v>0</v>
      </c>
      <c r="G54" s="176">
        <f t="shared" si="12"/>
        <v>0</v>
      </c>
      <c r="O54" s="170">
        <v>2</v>
      </c>
      <c r="AA54" s="146">
        <v>1</v>
      </c>
      <c r="AB54" s="146">
        <v>7</v>
      </c>
      <c r="AC54" s="146">
        <v>7</v>
      </c>
      <c r="AZ54" s="146">
        <v>2</v>
      </c>
      <c r="BA54" s="146">
        <f t="shared" si="13"/>
        <v>0</v>
      </c>
      <c r="BB54" s="146">
        <f t="shared" si="14"/>
        <v>0</v>
      </c>
      <c r="BC54" s="146">
        <f t="shared" si="15"/>
        <v>0</v>
      </c>
      <c r="BD54" s="146">
        <f t="shared" si="16"/>
        <v>0</v>
      </c>
      <c r="BE54" s="146">
        <f t="shared" si="17"/>
        <v>0</v>
      </c>
      <c r="CA54" s="177">
        <v>1</v>
      </c>
      <c r="CB54" s="177">
        <v>7</v>
      </c>
      <c r="CZ54" s="146">
        <v>1.1E-4</v>
      </c>
    </row>
    <row r="55" spans="1:104">
      <c r="A55" s="171">
        <v>36</v>
      </c>
      <c r="B55" s="172" t="s">
        <v>170</v>
      </c>
      <c r="C55" s="173" t="s">
        <v>171</v>
      </c>
      <c r="D55" s="174" t="s">
        <v>109</v>
      </c>
      <c r="E55" s="175">
        <v>128</v>
      </c>
      <c r="F55" s="175">
        <v>0</v>
      </c>
      <c r="G55" s="176">
        <f t="shared" si="12"/>
        <v>0</v>
      </c>
      <c r="O55" s="170">
        <v>2</v>
      </c>
      <c r="AA55" s="146">
        <v>1</v>
      </c>
      <c r="AB55" s="146">
        <v>7</v>
      </c>
      <c r="AC55" s="146">
        <v>7</v>
      </c>
      <c r="AZ55" s="146">
        <v>2</v>
      </c>
      <c r="BA55" s="146">
        <f t="shared" si="13"/>
        <v>0</v>
      </c>
      <c r="BB55" s="146">
        <f t="shared" si="14"/>
        <v>0</v>
      </c>
      <c r="BC55" s="146">
        <f t="shared" si="15"/>
        <v>0</v>
      </c>
      <c r="BD55" s="146">
        <f t="shared" si="16"/>
        <v>0</v>
      </c>
      <c r="BE55" s="146">
        <f t="shared" si="17"/>
        <v>0</v>
      </c>
      <c r="CA55" s="177">
        <v>1</v>
      </c>
      <c r="CB55" s="177">
        <v>7</v>
      </c>
      <c r="CZ55" s="146">
        <v>3.8999999999999999E-4</v>
      </c>
    </row>
    <row r="56" spans="1:104">
      <c r="A56" s="171">
        <v>37</v>
      </c>
      <c r="B56" s="172" t="s">
        <v>172</v>
      </c>
      <c r="C56" s="173" t="s">
        <v>173</v>
      </c>
      <c r="D56" s="174" t="s">
        <v>174</v>
      </c>
      <c r="E56" s="175">
        <v>20</v>
      </c>
      <c r="F56" s="175">
        <v>0</v>
      </c>
      <c r="G56" s="176">
        <f t="shared" si="12"/>
        <v>0</v>
      </c>
      <c r="O56" s="170">
        <v>2</v>
      </c>
      <c r="AA56" s="146">
        <v>1</v>
      </c>
      <c r="AB56" s="146">
        <v>7</v>
      </c>
      <c r="AC56" s="146">
        <v>7</v>
      </c>
      <c r="AZ56" s="146">
        <v>2</v>
      </c>
      <c r="BA56" s="146">
        <f t="shared" si="13"/>
        <v>0</v>
      </c>
      <c r="BB56" s="146">
        <f t="shared" si="14"/>
        <v>0</v>
      </c>
      <c r="BC56" s="146">
        <f t="shared" si="15"/>
        <v>0</v>
      </c>
      <c r="BD56" s="146">
        <f t="shared" si="16"/>
        <v>0</v>
      </c>
      <c r="BE56" s="146">
        <f t="shared" si="17"/>
        <v>0</v>
      </c>
      <c r="CA56" s="177">
        <v>1</v>
      </c>
      <c r="CB56" s="177">
        <v>7</v>
      </c>
      <c r="CZ56" s="146">
        <v>0</v>
      </c>
    </row>
    <row r="57" spans="1:104">
      <c r="A57" s="171">
        <v>38</v>
      </c>
      <c r="B57" s="172" t="s">
        <v>175</v>
      </c>
      <c r="C57" s="173" t="s">
        <v>176</v>
      </c>
      <c r="D57" s="174" t="s">
        <v>174</v>
      </c>
      <c r="E57" s="175">
        <v>20</v>
      </c>
      <c r="F57" s="175">
        <v>0</v>
      </c>
      <c r="G57" s="176">
        <f t="shared" si="12"/>
        <v>0</v>
      </c>
      <c r="O57" s="170">
        <v>2</v>
      </c>
      <c r="AA57" s="146">
        <v>1</v>
      </c>
      <c r="AB57" s="146">
        <v>7</v>
      </c>
      <c r="AC57" s="146">
        <v>7</v>
      </c>
      <c r="AZ57" s="146">
        <v>2</v>
      </c>
      <c r="BA57" s="146">
        <f t="shared" si="13"/>
        <v>0</v>
      </c>
      <c r="BB57" s="146">
        <f t="shared" si="14"/>
        <v>0</v>
      </c>
      <c r="BC57" s="146">
        <f t="shared" si="15"/>
        <v>0</v>
      </c>
      <c r="BD57" s="146">
        <f t="shared" si="16"/>
        <v>0</v>
      </c>
      <c r="BE57" s="146">
        <f t="shared" si="17"/>
        <v>0</v>
      </c>
      <c r="CA57" s="177">
        <v>1</v>
      </c>
      <c r="CB57" s="177">
        <v>7</v>
      </c>
      <c r="CZ57" s="146">
        <v>0</v>
      </c>
    </row>
    <row r="58" spans="1:104">
      <c r="A58" s="171">
        <v>39</v>
      </c>
      <c r="B58" s="172" t="s">
        <v>177</v>
      </c>
      <c r="C58" s="173" t="s">
        <v>178</v>
      </c>
      <c r="D58" s="174" t="s">
        <v>174</v>
      </c>
      <c r="E58" s="175">
        <v>23</v>
      </c>
      <c r="F58" s="175">
        <v>0</v>
      </c>
      <c r="G58" s="176">
        <f t="shared" si="12"/>
        <v>0</v>
      </c>
      <c r="O58" s="170">
        <v>2</v>
      </c>
      <c r="AA58" s="146">
        <v>1</v>
      </c>
      <c r="AB58" s="146">
        <v>7</v>
      </c>
      <c r="AC58" s="146">
        <v>7</v>
      </c>
      <c r="AZ58" s="146">
        <v>2</v>
      </c>
      <c r="BA58" s="146">
        <f t="shared" si="13"/>
        <v>0</v>
      </c>
      <c r="BB58" s="146">
        <f t="shared" si="14"/>
        <v>0</v>
      </c>
      <c r="BC58" s="146">
        <f t="shared" si="15"/>
        <v>0</v>
      </c>
      <c r="BD58" s="146">
        <f t="shared" si="16"/>
        <v>0</v>
      </c>
      <c r="BE58" s="146">
        <f t="shared" si="17"/>
        <v>0</v>
      </c>
      <c r="CA58" s="177">
        <v>1</v>
      </c>
      <c r="CB58" s="177">
        <v>7</v>
      </c>
      <c r="CZ58" s="146">
        <v>0</v>
      </c>
    </row>
    <row r="59" spans="1:104">
      <c r="A59" s="171">
        <v>40</v>
      </c>
      <c r="B59" s="172" t="s">
        <v>179</v>
      </c>
      <c r="C59" s="173" t="s">
        <v>180</v>
      </c>
      <c r="D59" s="174" t="s">
        <v>174</v>
      </c>
      <c r="E59" s="175">
        <v>3</v>
      </c>
      <c r="F59" s="175">
        <v>0</v>
      </c>
      <c r="G59" s="176">
        <f t="shared" si="12"/>
        <v>0</v>
      </c>
      <c r="O59" s="170">
        <v>2</v>
      </c>
      <c r="AA59" s="146">
        <v>1</v>
      </c>
      <c r="AB59" s="146">
        <v>7</v>
      </c>
      <c r="AC59" s="146">
        <v>7</v>
      </c>
      <c r="AZ59" s="146">
        <v>2</v>
      </c>
      <c r="BA59" s="146">
        <f t="shared" si="13"/>
        <v>0</v>
      </c>
      <c r="BB59" s="146">
        <f t="shared" si="14"/>
        <v>0</v>
      </c>
      <c r="BC59" s="146">
        <f t="shared" si="15"/>
        <v>0</v>
      </c>
      <c r="BD59" s="146">
        <f t="shared" si="16"/>
        <v>0</v>
      </c>
      <c r="BE59" s="146">
        <f t="shared" si="17"/>
        <v>0</v>
      </c>
      <c r="CA59" s="177">
        <v>1</v>
      </c>
      <c r="CB59" s="177">
        <v>7</v>
      </c>
      <c r="CZ59" s="146">
        <v>0</v>
      </c>
    </row>
    <row r="60" spans="1:104">
      <c r="A60" s="171">
        <v>41</v>
      </c>
      <c r="B60" s="172" t="s">
        <v>181</v>
      </c>
      <c r="C60" s="173" t="s">
        <v>182</v>
      </c>
      <c r="D60" s="174" t="s">
        <v>174</v>
      </c>
      <c r="E60" s="175">
        <v>1</v>
      </c>
      <c r="F60" s="175">
        <v>0</v>
      </c>
      <c r="G60" s="176">
        <f t="shared" si="12"/>
        <v>0</v>
      </c>
      <c r="O60" s="170">
        <v>2</v>
      </c>
      <c r="AA60" s="146">
        <v>1</v>
      </c>
      <c r="AB60" s="146">
        <v>7</v>
      </c>
      <c r="AC60" s="146">
        <v>7</v>
      </c>
      <c r="AZ60" s="146">
        <v>2</v>
      </c>
      <c r="BA60" s="146">
        <f t="shared" si="13"/>
        <v>0</v>
      </c>
      <c r="BB60" s="146">
        <f t="shared" si="14"/>
        <v>0</v>
      </c>
      <c r="BC60" s="146">
        <f t="shared" si="15"/>
        <v>0</v>
      </c>
      <c r="BD60" s="146">
        <f t="shared" si="16"/>
        <v>0</v>
      </c>
      <c r="BE60" s="146">
        <f t="shared" si="17"/>
        <v>0</v>
      </c>
      <c r="CA60" s="177">
        <v>1</v>
      </c>
      <c r="CB60" s="177">
        <v>7</v>
      </c>
      <c r="CZ60" s="146">
        <v>0</v>
      </c>
    </row>
    <row r="61" spans="1:104">
      <c r="A61" s="171">
        <v>42</v>
      </c>
      <c r="B61" s="172" t="s">
        <v>183</v>
      </c>
      <c r="C61" s="173" t="s">
        <v>184</v>
      </c>
      <c r="D61" s="174" t="s">
        <v>174</v>
      </c>
      <c r="E61" s="175">
        <v>1</v>
      </c>
      <c r="F61" s="175">
        <v>0</v>
      </c>
      <c r="G61" s="176">
        <f t="shared" si="12"/>
        <v>0</v>
      </c>
      <c r="O61" s="170">
        <v>2</v>
      </c>
      <c r="AA61" s="146">
        <v>1</v>
      </c>
      <c r="AB61" s="146">
        <v>7</v>
      </c>
      <c r="AC61" s="146">
        <v>7</v>
      </c>
      <c r="AZ61" s="146">
        <v>2</v>
      </c>
      <c r="BA61" s="146">
        <f t="shared" si="13"/>
        <v>0</v>
      </c>
      <c r="BB61" s="146">
        <f t="shared" si="14"/>
        <v>0</v>
      </c>
      <c r="BC61" s="146">
        <f t="shared" si="15"/>
        <v>0</v>
      </c>
      <c r="BD61" s="146">
        <f t="shared" si="16"/>
        <v>0</v>
      </c>
      <c r="BE61" s="146">
        <f t="shared" si="17"/>
        <v>0</v>
      </c>
      <c r="CA61" s="177">
        <v>1</v>
      </c>
      <c r="CB61" s="177">
        <v>7</v>
      </c>
      <c r="CZ61" s="146">
        <v>0</v>
      </c>
    </row>
    <row r="62" spans="1:104">
      <c r="A62" s="171">
        <v>43</v>
      </c>
      <c r="B62" s="172" t="s">
        <v>185</v>
      </c>
      <c r="C62" s="173" t="s">
        <v>186</v>
      </c>
      <c r="D62" s="174" t="s">
        <v>174</v>
      </c>
      <c r="E62" s="175">
        <v>31</v>
      </c>
      <c r="F62" s="175">
        <v>0</v>
      </c>
      <c r="G62" s="176">
        <f t="shared" si="12"/>
        <v>0</v>
      </c>
      <c r="O62" s="170">
        <v>2</v>
      </c>
      <c r="AA62" s="146">
        <v>1</v>
      </c>
      <c r="AB62" s="146">
        <v>7</v>
      </c>
      <c r="AC62" s="146">
        <v>7</v>
      </c>
      <c r="AZ62" s="146">
        <v>2</v>
      </c>
      <c r="BA62" s="146">
        <f t="shared" si="13"/>
        <v>0</v>
      </c>
      <c r="BB62" s="146">
        <f t="shared" si="14"/>
        <v>0</v>
      </c>
      <c r="BC62" s="146">
        <f t="shared" si="15"/>
        <v>0</v>
      </c>
      <c r="BD62" s="146">
        <f t="shared" si="16"/>
        <v>0</v>
      </c>
      <c r="BE62" s="146">
        <f t="shared" si="17"/>
        <v>0</v>
      </c>
      <c r="CA62" s="177">
        <v>1</v>
      </c>
      <c r="CB62" s="177">
        <v>7</v>
      </c>
      <c r="CZ62" s="146">
        <v>0</v>
      </c>
    </row>
    <row r="63" spans="1:104">
      <c r="A63" s="171">
        <v>44</v>
      </c>
      <c r="B63" s="172" t="s">
        <v>187</v>
      </c>
      <c r="C63" s="173" t="s">
        <v>188</v>
      </c>
      <c r="D63" s="174" t="s">
        <v>123</v>
      </c>
      <c r="E63" s="175">
        <v>50</v>
      </c>
      <c r="F63" s="175">
        <v>0</v>
      </c>
      <c r="G63" s="176">
        <f t="shared" si="12"/>
        <v>0</v>
      </c>
      <c r="O63" s="170">
        <v>2</v>
      </c>
      <c r="AA63" s="146">
        <v>1</v>
      </c>
      <c r="AB63" s="146">
        <v>7</v>
      </c>
      <c r="AC63" s="146">
        <v>7</v>
      </c>
      <c r="AZ63" s="146">
        <v>2</v>
      </c>
      <c r="BA63" s="146">
        <f t="shared" si="13"/>
        <v>0</v>
      </c>
      <c r="BB63" s="146">
        <f t="shared" si="14"/>
        <v>0</v>
      </c>
      <c r="BC63" s="146">
        <f t="shared" si="15"/>
        <v>0</v>
      </c>
      <c r="BD63" s="146">
        <f t="shared" si="16"/>
        <v>0</v>
      </c>
      <c r="BE63" s="146">
        <f t="shared" si="17"/>
        <v>0</v>
      </c>
      <c r="CA63" s="177">
        <v>1</v>
      </c>
      <c r="CB63" s="177">
        <v>7</v>
      </c>
      <c r="CZ63" s="146">
        <v>0</v>
      </c>
    </row>
    <row r="64" spans="1:104">
      <c r="A64" s="171">
        <v>45</v>
      </c>
      <c r="B64" s="172" t="s">
        <v>189</v>
      </c>
      <c r="C64" s="173" t="s">
        <v>190</v>
      </c>
      <c r="D64" s="174" t="s">
        <v>109</v>
      </c>
      <c r="E64" s="175">
        <v>86</v>
      </c>
      <c r="F64" s="175">
        <v>0</v>
      </c>
      <c r="G64" s="176">
        <f t="shared" si="12"/>
        <v>0</v>
      </c>
      <c r="O64" s="170">
        <v>2</v>
      </c>
      <c r="AA64" s="146">
        <v>1</v>
      </c>
      <c r="AB64" s="146">
        <v>7</v>
      </c>
      <c r="AC64" s="146">
        <v>7</v>
      </c>
      <c r="AZ64" s="146">
        <v>2</v>
      </c>
      <c r="BA64" s="146">
        <f t="shared" si="13"/>
        <v>0</v>
      </c>
      <c r="BB64" s="146">
        <f t="shared" si="14"/>
        <v>0</v>
      </c>
      <c r="BC64" s="146">
        <f t="shared" si="15"/>
        <v>0</v>
      </c>
      <c r="BD64" s="146">
        <f t="shared" si="16"/>
        <v>0</v>
      </c>
      <c r="BE64" s="146">
        <f t="shared" si="17"/>
        <v>0</v>
      </c>
      <c r="CA64" s="177">
        <v>1</v>
      </c>
      <c r="CB64" s="177">
        <v>7</v>
      </c>
      <c r="CZ64" s="146">
        <v>0</v>
      </c>
    </row>
    <row r="65" spans="1:104">
      <c r="A65" s="171">
        <v>46</v>
      </c>
      <c r="B65" s="172" t="s">
        <v>191</v>
      </c>
      <c r="C65" s="173" t="s">
        <v>192</v>
      </c>
      <c r="D65" s="174" t="s">
        <v>109</v>
      </c>
      <c r="E65" s="175">
        <v>38</v>
      </c>
      <c r="F65" s="175">
        <v>0</v>
      </c>
      <c r="G65" s="176">
        <f t="shared" si="12"/>
        <v>0</v>
      </c>
      <c r="O65" s="170">
        <v>2</v>
      </c>
      <c r="AA65" s="146">
        <v>1</v>
      </c>
      <c r="AB65" s="146">
        <v>7</v>
      </c>
      <c r="AC65" s="146">
        <v>7</v>
      </c>
      <c r="AZ65" s="146">
        <v>2</v>
      </c>
      <c r="BA65" s="146">
        <f t="shared" si="13"/>
        <v>0</v>
      </c>
      <c r="BB65" s="146">
        <f t="shared" si="14"/>
        <v>0</v>
      </c>
      <c r="BC65" s="146">
        <f t="shared" si="15"/>
        <v>0</v>
      </c>
      <c r="BD65" s="146">
        <f t="shared" si="16"/>
        <v>0</v>
      </c>
      <c r="BE65" s="146">
        <f t="shared" si="17"/>
        <v>0</v>
      </c>
      <c r="CA65" s="177">
        <v>1</v>
      </c>
      <c r="CB65" s="177">
        <v>7</v>
      </c>
      <c r="CZ65" s="146">
        <v>0</v>
      </c>
    </row>
    <row r="66" spans="1:104">
      <c r="A66" s="178"/>
      <c r="B66" s="179" t="s">
        <v>76</v>
      </c>
      <c r="C66" s="180" t="str">
        <f>CONCATENATE(B43," ",C43)</f>
        <v>719 Demontáže</v>
      </c>
      <c r="D66" s="181"/>
      <c r="E66" s="182"/>
      <c r="F66" s="183"/>
      <c r="G66" s="184">
        <f>SUM(G43:G65)</f>
        <v>0</v>
      </c>
      <c r="O66" s="170">
        <v>4</v>
      </c>
      <c r="BA66" s="185">
        <f>SUM(BA43:BA65)</f>
        <v>0</v>
      </c>
      <c r="BB66" s="185">
        <f>SUM(BB43:BB65)</f>
        <v>0</v>
      </c>
      <c r="BC66" s="185">
        <f>SUM(BC43:BC65)</f>
        <v>0</v>
      </c>
      <c r="BD66" s="185">
        <f>SUM(BD43:BD65)</f>
        <v>0</v>
      </c>
      <c r="BE66" s="185">
        <f>SUM(BE43:BE65)</f>
        <v>0</v>
      </c>
    </row>
    <row r="67" spans="1:104">
      <c r="A67" s="163" t="s">
        <v>72</v>
      </c>
      <c r="B67" s="164" t="s">
        <v>193</v>
      </c>
      <c r="C67" s="165" t="s">
        <v>194</v>
      </c>
      <c r="D67" s="166"/>
      <c r="E67" s="167"/>
      <c r="F67" s="167"/>
      <c r="G67" s="168"/>
      <c r="H67" s="169"/>
      <c r="I67" s="169"/>
      <c r="O67" s="170">
        <v>1</v>
      </c>
    </row>
    <row r="68" spans="1:104" ht="20.399999999999999">
      <c r="A68" s="171">
        <v>47</v>
      </c>
      <c r="B68" s="172" t="s">
        <v>195</v>
      </c>
      <c r="C68" s="173" t="s">
        <v>196</v>
      </c>
      <c r="D68" s="174" t="s">
        <v>85</v>
      </c>
      <c r="E68" s="175">
        <v>4.5</v>
      </c>
      <c r="F68" s="175">
        <v>0</v>
      </c>
      <c r="G68" s="176">
        <f t="shared" ref="G68:G98" si="18">E68*F68</f>
        <v>0</v>
      </c>
      <c r="O68" s="170">
        <v>2</v>
      </c>
      <c r="AA68" s="146">
        <v>1</v>
      </c>
      <c r="AB68" s="146">
        <v>7</v>
      </c>
      <c r="AC68" s="146">
        <v>7</v>
      </c>
      <c r="AZ68" s="146">
        <v>2</v>
      </c>
      <c r="BA68" s="146">
        <f t="shared" ref="BA68:BA98" si="19">IF(AZ68=1,G68,0)</f>
        <v>0</v>
      </c>
      <c r="BB68" s="146">
        <f t="shared" ref="BB68:BB98" si="20">IF(AZ68=2,G68,0)</f>
        <v>0</v>
      </c>
      <c r="BC68" s="146">
        <f t="shared" ref="BC68:BC98" si="21">IF(AZ68=3,G68,0)</f>
        <v>0</v>
      </c>
      <c r="BD68" s="146">
        <f t="shared" ref="BD68:BD98" si="22">IF(AZ68=4,G68,0)</f>
        <v>0</v>
      </c>
      <c r="BE68" s="146">
        <f t="shared" ref="BE68:BE98" si="23">IF(AZ68=5,G68,0)</f>
        <v>0</v>
      </c>
      <c r="CA68" s="177">
        <v>1</v>
      </c>
      <c r="CB68" s="177">
        <v>7</v>
      </c>
      <c r="CZ68" s="146">
        <v>1.1E-4</v>
      </c>
    </row>
    <row r="69" spans="1:104" ht="20.399999999999999">
      <c r="A69" s="171">
        <v>48</v>
      </c>
      <c r="B69" s="172" t="s">
        <v>197</v>
      </c>
      <c r="C69" s="173" t="s">
        <v>198</v>
      </c>
      <c r="D69" s="174" t="s">
        <v>75</v>
      </c>
      <c r="E69" s="175">
        <v>1</v>
      </c>
      <c r="F69" s="175">
        <v>0</v>
      </c>
      <c r="G69" s="176">
        <f t="shared" si="18"/>
        <v>0</v>
      </c>
      <c r="O69" s="170">
        <v>2</v>
      </c>
      <c r="AA69" s="146">
        <v>1</v>
      </c>
      <c r="AB69" s="146">
        <v>7</v>
      </c>
      <c r="AC69" s="146">
        <v>7</v>
      </c>
      <c r="AZ69" s="146">
        <v>2</v>
      </c>
      <c r="BA69" s="146">
        <f t="shared" si="19"/>
        <v>0</v>
      </c>
      <c r="BB69" s="146">
        <f t="shared" si="20"/>
        <v>0</v>
      </c>
      <c r="BC69" s="146">
        <f t="shared" si="21"/>
        <v>0</v>
      </c>
      <c r="BD69" s="146">
        <f t="shared" si="22"/>
        <v>0</v>
      </c>
      <c r="BE69" s="146">
        <f t="shared" si="23"/>
        <v>0</v>
      </c>
      <c r="CA69" s="177">
        <v>1</v>
      </c>
      <c r="CB69" s="177">
        <v>7</v>
      </c>
      <c r="CZ69" s="146">
        <v>2.9999999999999997E-4</v>
      </c>
    </row>
    <row r="70" spans="1:104">
      <c r="A70" s="171">
        <v>49</v>
      </c>
      <c r="B70" s="172" t="s">
        <v>199</v>
      </c>
      <c r="C70" s="173" t="s">
        <v>200</v>
      </c>
      <c r="D70" s="174" t="s">
        <v>123</v>
      </c>
      <c r="E70" s="175">
        <v>5</v>
      </c>
      <c r="F70" s="175">
        <v>0</v>
      </c>
      <c r="G70" s="176">
        <f t="shared" si="18"/>
        <v>0</v>
      </c>
      <c r="O70" s="170">
        <v>2</v>
      </c>
      <c r="AA70" s="146">
        <v>1</v>
      </c>
      <c r="AB70" s="146">
        <v>7</v>
      </c>
      <c r="AC70" s="146">
        <v>7</v>
      </c>
      <c r="AZ70" s="146">
        <v>2</v>
      </c>
      <c r="BA70" s="146">
        <f t="shared" si="19"/>
        <v>0</v>
      </c>
      <c r="BB70" s="146">
        <f t="shared" si="20"/>
        <v>0</v>
      </c>
      <c r="BC70" s="146">
        <f t="shared" si="21"/>
        <v>0</v>
      </c>
      <c r="BD70" s="146">
        <f t="shared" si="22"/>
        <v>0</v>
      </c>
      <c r="BE70" s="146">
        <f t="shared" si="23"/>
        <v>0</v>
      </c>
      <c r="CA70" s="177">
        <v>1</v>
      </c>
      <c r="CB70" s="177">
        <v>7</v>
      </c>
      <c r="CZ70" s="146">
        <v>2.3000000000000001E-4</v>
      </c>
    </row>
    <row r="71" spans="1:104">
      <c r="A71" s="171">
        <v>50</v>
      </c>
      <c r="B71" s="172" t="s">
        <v>201</v>
      </c>
      <c r="C71" s="173" t="s">
        <v>202</v>
      </c>
      <c r="D71" s="174" t="s">
        <v>123</v>
      </c>
      <c r="E71" s="175">
        <v>25</v>
      </c>
      <c r="F71" s="175">
        <v>0</v>
      </c>
      <c r="G71" s="176">
        <f t="shared" si="18"/>
        <v>0</v>
      </c>
      <c r="O71" s="170">
        <v>2</v>
      </c>
      <c r="AA71" s="146">
        <v>1</v>
      </c>
      <c r="AB71" s="146">
        <v>7</v>
      </c>
      <c r="AC71" s="146">
        <v>7</v>
      </c>
      <c r="AZ71" s="146">
        <v>2</v>
      </c>
      <c r="BA71" s="146">
        <f t="shared" si="19"/>
        <v>0</v>
      </c>
      <c r="BB71" s="146">
        <f t="shared" si="20"/>
        <v>0</v>
      </c>
      <c r="BC71" s="146">
        <f t="shared" si="21"/>
        <v>0</v>
      </c>
      <c r="BD71" s="146">
        <f t="shared" si="22"/>
        <v>0</v>
      </c>
      <c r="BE71" s="146">
        <f t="shared" si="23"/>
        <v>0</v>
      </c>
      <c r="CA71" s="177">
        <v>1</v>
      </c>
      <c r="CB71" s="177">
        <v>7</v>
      </c>
      <c r="CZ71" s="146">
        <v>3.8000000000000002E-4</v>
      </c>
    </row>
    <row r="72" spans="1:104">
      <c r="A72" s="171">
        <v>51</v>
      </c>
      <c r="B72" s="172" t="s">
        <v>203</v>
      </c>
      <c r="C72" s="173" t="s">
        <v>204</v>
      </c>
      <c r="D72" s="174" t="s">
        <v>123</v>
      </c>
      <c r="E72" s="175">
        <v>11</v>
      </c>
      <c r="F72" s="175">
        <v>0</v>
      </c>
      <c r="G72" s="176">
        <f t="shared" si="18"/>
        <v>0</v>
      </c>
      <c r="O72" s="170">
        <v>2</v>
      </c>
      <c r="AA72" s="146">
        <v>1</v>
      </c>
      <c r="AB72" s="146">
        <v>7</v>
      </c>
      <c r="AC72" s="146">
        <v>7</v>
      </c>
      <c r="AZ72" s="146">
        <v>2</v>
      </c>
      <c r="BA72" s="146">
        <f t="shared" si="19"/>
        <v>0</v>
      </c>
      <c r="BB72" s="146">
        <f t="shared" si="20"/>
        <v>0</v>
      </c>
      <c r="BC72" s="146">
        <f t="shared" si="21"/>
        <v>0</v>
      </c>
      <c r="BD72" s="146">
        <f t="shared" si="22"/>
        <v>0</v>
      </c>
      <c r="BE72" s="146">
        <f t="shared" si="23"/>
        <v>0</v>
      </c>
      <c r="CA72" s="177">
        <v>1</v>
      </c>
      <c r="CB72" s="177">
        <v>7</v>
      </c>
      <c r="CZ72" s="146">
        <v>5.5000000000000003E-4</v>
      </c>
    </row>
    <row r="73" spans="1:104">
      <c r="A73" s="171">
        <v>52</v>
      </c>
      <c r="B73" s="172" t="s">
        <v>205</v>
      </c>
      <c r="C73" s="173" t="s">
        <v>206</v>
      </c>
      <c r="D73" s="174" t="s">
        <v>109</v>
      </c>
      <c r="E73" s="175">
        <v>18.7</v>
      </c>
      <c r="F73" s="175">
        <v>0</v>
      </c>
      <c r="G73" s="176">
        <f t="shared" si="18"/>
        <v>0</v>
      </c>
      <c r="O73" s="170">
        <v>2</v>
      </c>
      <c r="AA73" s="146">
        <v>1</v>
      </c>
      <c r="AB73" s="146">
        <v>7</v>
      </c>
      <c r="AC73" s="146">
        <v>7</v>
      </c>
      <c r="AZ73" s="146">
        <v>2</v>
      </c>
      <c r="BA73" s="146">
        <f t="shared" si="19"/>
        <v>0</v>
      </c>
      <c r="BB73" s="146">
        <f t="shared" si="20"/>
        <v>0</v>
      </c>
      <c r="BC73" s="146">
        <f t="shared" si="21"/>
        <v>0</v>
      </c>
      <c r="BD73" s="146">
        <f t="shared" si="22"/>
        <v>0</v>
      </c>
      <c r="BE73" s="146">
        <f t="shared" si="23"/>
        <v>0</v>
      </c>
      <c r="CA73" s="177">
        <v>1</v>
      </c>
      <c r="CB73" s="177">
        <v>7</v>
      </c>
      <c r="CZ73" s="146">
        <v>3.0799999999999998E-3</v>
      </c>
    </row>
    <row r="74" spans="1:104">
      <c r="A74" s="171">
        <v>53</v>
      </c>
      <c r="B74" s="172" t="s">
        <v>207</v>
      </c>
      <c r="C74" s="173" t="s">
        <v>208</v>
      </c>
      <c r="D74" s="174" t="s">
        <v>109</v>
      </c>
      <c r="E74" s="175">
        <v>23</v>
      </c>
      <c r="F74" s="175">
        <v>0</v>
      </c>
      <c r="G74" s="176">
        <f t="shared" si="18"/>
        <v>0</v>
      </c>
      <c r="O74" s="170">
        <v>2</v>
      </c>
      <c r="AA74" s="146">
        <v>1</v>
      </c>
      <c r="AB74" s="146">
        <v>7</v>
      </c>
      <c r="AC74" s="146">
        <v>7</v>
      </c>
      <c r="AZ74" s="146">
        <v>2</v>
      </c>
      <c r="BA74" s="146">
        <f t="shared" si="19"/>
        <v>0</v>
      </c>
      <c r="BB74" s="146">
        <f t="shared" si="20"/>
        <v>0</v>
      </c>
      <c r="BC74" s="146">
        <f t="shared" si="21"/>
        <v>0</v>
      </c>
      <c r="BD74" s="146">
        <f t="shared" si="22"/>
        <v>0</v>
      </c>
      <c r="BE74" s="146">
        <f t="shared" si="23"/>
        <v>0</v>
      </c>
      <c r="CA74" s="177">
        <v>1</v>
      </c>
      <c r="CB74" s="177">
        <v>7</v>
      </c>
      <c r="CZ74" s="146">
        <v>3.4000000000000002E-4</v>
      </c>
    </row>
    <row r="75" spans="1:104">
      <c r="A75" s="171">
        <v>54</v>
      </c>
      <c r="B75" s="172" t="s">
        <v>209</v>
      </c>
      <c r="C75" s="173" t="s">
        <v>210</v>
      </c>
      <c r="D75" s="174" t="s">
        <v>109</v>
      </c>
      <c r="E75" s="175">
        <v>9.8000000000000007</v>
      </c>
      <c r="F75" s="175">
        <v>0</v>
      </c>
      <c r="G75" s="176">
        <f t="shared" si="18"/>
        <v>0</v>
      </c>
      <c r="O75" s="170">
        <v>2</v>
      </c>
      <c r="AA75" s="146">
        <v>1</v>
      </c>
      <c r="AB75" s="146">
        <v>7</v>
      </c>
      <c r="AC75" s="146">
        <v>7</v>
      </c>
      <c r="AZ75" s="146">
        <v>2</v>
      </c>
      <c r="BA75" s="146">
        <f t="shared" si="19"/>
        <v>0</v>
      </c>
      <c r="BB75" s="146">
        <f t="shared" si="20"/>
        <v>0</v>
      </c>
      <c r="BC75" s="146">
        <f t="shared" si="21"/>
        <v>0</v>
      </c>
      <c r="BD75" s="146">
        <f t="shared" si="22"/>
        <v>0</v>
      </c>
      <c r="BE75" s="146">
        <f t="shared" si="23"/>
        <v>0</v>
      </c>
      <c r="CA75" s="177">
        <v>1</v>
      </c>
      <c r="CB75" s="177">
        <v>7</v>
      </c>
      <c r="CZ75" s="146">
        <v>3.8000000000000002E-4</v>
      </c>
    </row>
    <row r="76" spans="1:104">
      <c r="A76" s="171">
        <v>55</v>
      </c>
      <c r="B76" s="172" t="s">
        <v>211</v>
      </c>
      <c r="C76" s="173" t="s">
        <v>212</v>
      </c>
      <c r="D76" s="174" t="s">
        <v>109</v>
      </c>
      <c r="E76" s="175">
        <v>15.4</v>
      </c>
      <c r="F76" s="175">
        <v>0</v>
      </c>
      <c r="G76" s="176">
        <f t="shared" si="18"/>
        <v>0</v>
      </c>
      <c r="O76" s="170">
        <v>2</v>
      </c>
      <c r="AA76" s="146">
        <v>1</v>
      </c>
      <c r="AB76" s="146">
        <v>7</v>
      </c>
      <c r="AC76" s="146">
        <v>7</v>
      </c>
      <c r="AZ76" s="146">
        <v>2</v>
      </c>
      <c r="BA76" s="146">
        <f t="shared" si="19"/>
        <v>0</v>
      </c>
      <c r="BB76" s="146">
        <f t="shared" si="20"/>
        <v>0</v>
      </c>
      <c r="BC76" s="146">
        <f t="shared" si="21"/>
        <v>0</v>
      </c>
      <c r="BD76" s="146">
        <f t="shared" si="22"/>
        <v>0</v>
      </c>
      <c r="BE76" s="146">
        <f t="shared" si="23"/>
        <v>0</v>
      </c>
      <c r="CA76" s="177">
        <v>1</v>
      </c>
      <c r="CB76" s="177">
        <v>7</v>
      </c>
      <c r="CZ76" s="146">
        <v>4.6999999999999999E-4</v>
      </c>
    </row>
    <row r="77" spans="1:104">
      <c r="A77" s="171">
        <v>56</v>
      </c>
      <c r="B77" s="172" t="s">
        <v>213</v>
      </c>
      <c r="C77" s="173" t="s">
        <v>214</v>
      </c>
      <c r="D77" s="174" t="s">
        <v>109</v>
      </c>
      <c r="E77" s="175">
        <v>9.5</v>
      </c>
      <c r="F77" s="175">
        <v>0</v>
      </c>
      <c r="G77" s="176">
        <f t="shared" si="18"/>
        <v>0</v>
      </c>
      <c r="O77" s="170">
        <v>2</v>
      </c>
      <c r="AA77" s="146">
        <v>1</v>
      </c>
      <c r="AB77" s="146">
        <v>7</v>
      </c>
      <c r="AC77" s="146">
        <v>7</v>
      </c>
      <c r="AZ77" s="146">
        <v>2</v>
      </c>
      <c r="BA77" s="146">
        <f t="shared" si="19"/>
        <v>0</v>
      </c>
      <c r="BB77" s="146">
        <f t="shared" si="20"/>
        <v>0</v>
      </c>
      <c r="BC77" s="146">
        <f t="shared" si="21"/>
        <v>0</v>
      </c>
      <c r="BD77" s="146">
        <f t="shared" si="22"/>
        <v>0</v>
      </c>
      <c r="BE77" s="146">
        <f t="shared" si="23"/>
        <v>0</v>
      </c>
      <c r="CA77" s="177">
        <v>1</v>
      </c>
      <c r="CB77" s="177">
        <v>7</v>
      </c>
      <c r="CZ77" s="146">
        <v>6.9999999999999999E-4</v>
      </c>
    </row>
    <row r="78" spans="1:104">
      <c r="A78" s="171">
        <v>57</v>
      </c>
      <c r="B78" s="172" t="s">
        <v>215</v>
      </c>
      <c r="C78" s="173" t="s">
        <v>216</v>
      </c>
      <c r="D78" s="174" t="s">
        <v>109</v>
      </c>
      <c r="E78" s="175">
        <v>14</v>
      </c>
      <c r="F78" s="175">
        <v>0</v>
      </c>
      <c r="G78" s="176">
        <f t="shared" si="18"/>
        <v>0</v>
      </c>
      <c r="O78" s="170">
        <v>2</v>
      </c>
      <c r="AA78" s="146">
        <v>1</v>
      </c>
      <c r="AB78" s="146">
        <v>7</v>
      </c>
      <c r="AC78" s="146">
        <v>7</v>
      </c>
      <c r="AZ78" s="146">
        <v>2</v>
      </c>
      <c r="BA78" s="146">
        <f t="shared" si="19"/>
        <v>0</v>
      </c>
      <c r="BB78" s="146">
        <f t="shared" si="20"/>
        <v>0</v>
      </c>
      <c r="BC78" s="146">
        <f t="shared" si="21"/>
        <v>0</v>
      </c>
      <c r="BD78" s="146">
        <f t="shared" si="22"/>
        <v>0</v>
      </c>
      <c r="BE78" s="146">
        <f t="shared" si="23"/>
        <v>0</v>
      </c>
      <c r="CA78" s="177">
        <v>1</v>
      </c>
      <c r="CB78" s="177">
        <v>7</v>
      </c>
      <c r="CZ78" s="146">
        <v>1.5200000000000001E-3</v>
      </c>
    </row>
    <row r="79" spans="1:104">
      <c r="A79" s="171">
        <v>58</v>
      </c>
      <c r="B79" s="172" t="s">
        <v>217</v>
      </c>
      <c r="C79" s="173" t="s">
        <v>218</v>
      </c>
      <c r="D79" s="174" t="s">
        <v>109</v>
      </c>
      <c r="E79" s="175">
        <v>3.5</v>
      </c>
      <c r="F79" s="175">
        <v>0</v>
      </c>
      <c r="G79" s="176">
        <f t="shared" si="18"/>
        <v>0</v>
      </c>
      <c r="O79" s="170">
        <v>2</v>
      </c>
      <c r="AA79" s="146">
        <v>1</v>
      </c>
      <c r="AB79" s="146">
        <v>7</v>
      </c>
      <c r="AC79" s="146">
        <v>7</v>
      </c>
      <c r="AZ79" s="146">
        <v>2</v>
      </c>
      <c r="BA79" s="146">
        <f t="shared" si="19"/>
        <v>0</v>
      </c>
      <c r="BB79" s="146">
        <f t="shared" si="20"/>
        <v>0</v>
      </c>
      <c r="BC79" s="146">
        <f t="shared" si="21"/>
        <v>0</v>
      </c>
      <c r="BD79" s="146">
        <f t="shared" si="22"/>
        <v>0</v>
      </c>
      <c r="BE79" s="146">
        <f t="shared" si="23"/>
        <v>0</v>
      </c>
      <c r="CA79" s="177">
        <v>1</v>
      </c>
      <c r="CB79" s="177">
        <v>7</v>
      </c>
      <c r="CZ79" s="146">
        <v>5.1999999999999995E-4</v>
      </c>
    </row>
    <row r="80" spans="1:104">
      <c r="A80" s="171">
        <v>59</v>
      </c>
      <c r="B80" s="172" t="s">
        <v>219</v>
      </c>
      <c r="C80" s="173" t="s">
        <v>220</v>
      </c>
      <c r="D80" s="174" t="s">
        <v>109</v>
      </c>
      <c r="E80" s="175">
        <v>4.5</v>
      </c>
      <c r="F80" s="175">
        <v>0</v>
      </c>
      <c r="G80" s="176">
        <f t="shared" si="18"/>
        <v>0</v>
      </c>
      <c r="O80" s="170">
        <v>2</v>
      </c>
      <c r="AA80" s="146">
        <v>1</v>
      </c>
      <c r="AB80" s="146">
        <v>7</v>
      </c>
      <c r="AC80" s="146">
        <v>7</v>
      </c>
      <c r="AZ80" s="146">
        <v>2</v>
      </c>
      <c r="BA80" s="146">
        <f t="shared" si="19"/>
        <v>0</v>
      </c>
      <c r="BB80" s="146">
        <f t="shared" si="20"/>
        <v>0</v>
      </c>
      <c r="BC80" s="146">
        <f t="shared" si="21"/>
        <v>0</v>
      </c>
      <c r="BD80" s="146">
        <f t="shared" si="22"/>
        <v>0</v>
      </c>
      <c r="BE80" s="146">
        <f t="shared" si="23"/>
        <v>0</v>
      </c>
      <c r="CA80" s="177">
        <v>1</v>
      </c>
      <c r="CB80" s="177">
        <v>7</v>
      </c>
      <c r="CZ80" s="146">
        <v>7.7999999999999999E-4</v>
      </c>
    </row>
    <row r="81" spans="1:104">
      <c r="A81" s="171">
        <v>60</v>
      </c>
      <c r="B81" s="172" t="s">
        <v>221</v>
      </c>
      <c r="C81" s="173" t="s">
        <v>222</v>
      </c>
      <c r="D81" s="174" t="s">
        <v>109</v>
      </c>
      <c r="E81" s="175">
        <v>52.4</v>
      </c>
      <c r="F81" s="175">
        <v>0</v>
      </c>
      <c r="G81" s="176">
        <f t="shared" si="18"/>
        <v>0</v>
      </c>
      <c r="O81" s="170">
        <v>2</v>
      </c>
      <c r="AA81" s="146">
        <v>1</v>
      </c>
      <c r="AB81" s="146">
        <v>7</v>
      </c>
      <c r="AC81" s="146">
        <v>7</v>
      </c>
      <c r="AZ81" s="146">
        <v>2</v>
      </c>
      <c r="BA81" s="146">
        <f t="shared" si="19"/>
        <v>0</v>
      </c>
      <c r="BB81" s="146">
        <f t="shared" si="20"/>
        <v>0</v>
      </c>
      <c r="BC81" s="146">
        <f t="shared" si="21"/>
        <v>0</v>
      </c>
      <c r="BD81" s="146">
        <f t="shared" si="22"/>
        <v>0</v>
      </c>
      <c r="BE81" s="146">
        <f t="shared" si="23"/>
        <v>0</v>
      </c>
      <c r="CA81" s="177">
        <v>1</v>
      </c>
      <c r="CB81" s="177">
        <v>7</v>
      </c>
      <c r="CZ81" s="146">
        <v>1.31E-3</v>
      </c>
    </row>
    <row r="82" spans="1:104">
      <c r="A82" s="171">
        <v>61</v>
      </c>
      <c r="B82" s="172" t="s">
        <v>223</v>
      </c>
      <c r="C82" s="173" t="s">
        <v>224</v>
      </c>
      <c r="D82" s="174" t="s">
        <v>109</v>
      </c>
      <c r="E82" s="175">
        <v>9.5</v>
      </c>
      <c r="F82" s="175">
        <v>0</v>
      </c>
      <c r="G82" s="176">
        <f t="shared" si="18"/>
        <v>0</v>
      </c>
      <c r="O82" s="170">
        <v>2</v>
      </c>
      <c r="AA82" s="146">
        <v>1</v>
      </c>
      <c r="AB82" s="146">
        <v>7</v>
      </c>
      <c r="AC82" s="146">
        <v>7</v>
      </c>
      <c r="AZ82" s="146">
        <v>2</v>
      </c>
      <c r="BA82" s="146">
        <f t="shared" si="19"/>
        <v>0</v>
      </c>
      <c r="BB82" s="146">
        <f t="shared" si="20"/>
        <v>0</v>
      </c>
      <c r="BC82" s="146">
        <f t="shared" si="21"/>
        <v>0</v>
      </c>
      <c r="BD82" s="146">
        <f t="shared" si="22"/>
        <v>0</v>
      </c>
      <c r="BE82" s="146">
        <f t="shared" si="23"/>
        <v>0</v>
      </c>
      <c r="CA82" s="177">
        <v>1</v>
      </c>
      <c r="CB82" s="177">
        <v>7</v>
      </c>
      <c r="CZ82" s="146">
        <v>1.4400000000000001E-3</v>
      </c>
    </row>
    <row r="83" spans="1:104">
      <c r="A83" s="171">
        <v>62</v>
      </c>
      <c r="B83" s="172" t="s">
        <v>225</v>
      </c>
      <c r="C83" s="173" t="s">
        <v>226</v>
      </c>
      <c r="D83" s="174" t="s">
        <v>109</v>
      </c>
      <c r="E83" s="175">
        <v>5.5</v>
      </c>
      <c r="F83" s="175">
        <v>0</v>
      </c>
      <c r="G83" s="176">
        <f t="shared" si="18"/>
        <v>0</v>
      </c>
      <c r="O83" s="170">
        <v>2</v>
      </c>
      <c r="AA83" s="146">
        <v>1</v>
      </c>
      <c r="AB83" s="146">
        <v>7</v>
      </c>
      <c r="AC83" s="146">
        <v>7</v>
      </c>
      <c r="AZ83" s="146">
        <v>2</v>
      </c>
      <c r="BA83" s="146">
        <f t="shared" si="19"/>
        <v>0</v>
      </c>
      <c r="BB83" s="146">
        <f t="shared" si="20"/>
        <v>0</v>
      </c>
      <c r="BC83" s="146">
        <f t="shared" si="21"/>
        <v>0</v>
      </c>
      <c r="BD83" s="146">
        <f t="shared" si="22"/>
        <v>0</v>
      </c>
      <c r="BE83" s="146">
        <f t="shared" si="23"/>
        <v>0</v>
      </c>
      <c r="CA83" s="177">
        <v>1</v>
      </c>
      <c r="CB83" s="177">
        <v>7</v>
      </c>
      <c r="CZ83" s="146">
        <v>7.3999999999999999E-4</v>
      </c>
    </row>
    <row r="84" spans="1:104">
      <c r="A84" s="171">
        <v>63</v>
      </c>
      <c r="B84" s="172" t="s">
        <v>227</v>
      </c>
      <c r="C84" s="173" t="s">
        <v>228</v>
      </c>
      <c r="D84" s="174" t="s">
        <v>109</v>
      </c>
      <c r="E84" s="175">
        <v>26</v>
      </c>
      <c r="F84" s="175">
        <v>0</v>
      </c>
      <c r="G84" s="176">
        <f t="shared" si="18"/>
        <v>0</v>
      </c>
      <c r="O84" s="170">
        <v>2</v>
      </c>
      <c r="AA84" s="146">
        <v>1</v>
      </c>
      <c r="AB84" s="146">
        <v>7</v>
      </c>
      <c r="AC84" s="146">
        <v>7</v>
      </c>
      <c r="AZ84" s="146">
        <v>2</v>
      </c>
      <c r="BA84" s="146">
        <f t="shared" si="19"/>
        <v>0</v>
      </c>
      <c r="BB84" s="146">
        <f t="shared" si="20"/>
        <v>0</v>
      </c>
      <c r="BC84" s="146">
        <f t="shared" si="21"/>
        <v>0</v>
      </c>
      <c r="BD84" s="146">
        <f t="shared" si="22"/>
        <v>0</v>
      </c>
      <c r="BE84" s="146">
        <f t="shared" si="23"/>
        <v>0</v>
      </c>
      <c r="CA84" s="177">
        <v>1</v>
      </c>
      <c r="CB84" s="177">
        <v>7</v>
      </c>
      <c r="CZ84" s="146">
        <v>1.3699999999999999E-3</v>
      </c>
    </row>
    <row r="85" spans="1:104">
      <c r="A85" s="171">
        <v>64</v>
      </c>
      <c r="B85" s="172" t="s">
        <v>229</v>
      </c>
      <c r="C85" s="173" t="s">
        <v>230</v>
      </c>
      <c r="D85" s="174" t="s">
        <v>123</v>
      </c>
      <c r="E85" s="175">
        <v>53</v>
      </c>
      <c r="F85" s="175">
        <v>0</v>
      </c>
      <c r="G85" s="176">
        <f t="shared" si="18"/>
        <v>0</v>
      </c>
      <c r="O85" s="170">
        <v>2</v>
      </c>
      <c r="AA85" s="146">
        <v>1</v>
      </c>
      <c r="AB85" s="146">
        <v>7</v>
      </c>
      <c r="AC85" s="146">
        <v>7</v>
      </c>
      <c r="AZ85" s="146">
        <v>2</v>
      </c>
      <c r="BA85" s="146">
        <f t="shared" si="19"/>
        <v>0</v>
      </c>
      <c r="BB85" s="146">
        <f t="shared" si="20"/>
        <v>0</v>
      </c>
      <c r="BC85" s="146">
        <f t="shared" si="21"/>
        <v>0</v>
      </c>
      <c r="BD85" s="146">
        <f t="shared" si="22"/>
        <v>0</v>
      </c>
      <c r="BE85" s="146">
        <f t="shared" si="23"/>
        <v>0</v>
      </c>
      <c r="CA85" s="177">
        <v>1</v>
      </c>
      <c r="CB85" s="177">
        <v>7</v>
      </c>
      <c r="CZ85" s="146">
        <v>0</v>
      </c>
    </row>
    <row r="86" spans="1:104">
      <c r="A86" s="171">
        <v>65</v>
      </c>
      <c r="B86" s="172" t="s">
        <v>231</v>
      </c>
      <c r="C86" s="173" t="s">
        <v>232</v>
      </c>
      <c r="D86" s="174" t="s">
        <v>123</v>
      </c>
      <c r="E86" s="175">
        <v>23</v>
      </c>
      <c r="F86" s="175">
        <v>0</v>
      </c>
      <c r="G86" s="176">
        <f t="shared" si="18"/>
        <v>0</v>
      </c>
      <c r="O86" s="170">
        <v>2</v>
      </c>
      <c r="AA86" s="146">
        <v>1</v>
      </c>
      <c r="AB86" s="146">
        <v>7</v>
      </c>
      <c r="AC86" s="146">
        <v>7</v>
      </c>
      <c r="AZ86" s="146">
        <v>2</v>
      </c>
      <c r="BA86" s="146">
        <f t="shared" si="19"/>
        <v>0</v>
      </c>
      <c r="BB86" s="146">
        <f t="shared" si="20"/>
        <v>0</v>
      </c>
      <c r="BC86" s="146">
        <f t="shared" si="21"/>
        <v>0</v>
      </c>
      <c r="BD86" s="146">
        <f t="shared" si="22"/>
        <v>0</v>
      </c>
      <c r="BE86" s="146">
        <f t="shared" si="23"/>
        <v>0</v>
      </c>
      <c r="CA86" s="177">
        <v>1</v>
      </c>
      <c r="CB86" s="177">
        <v>7</v>
      </c>
      <c r="CZ86" s="146">
        <v>0</v>
      </c>
    </row>
    <row r="87" spans="1:104" ht="20.399999999999999">
      <c r="A87" s="171">
        <v>66</v>
      </c>
      <c r="B87" s="172" t="s">
        <v>233</v>
      </c>
      <c r="C87" s="173" t="s">
        <v>234</v>
      </c>
      <c r="D87" s="174" t="s">
        <v>123</v>
      </c>
      <c r="E87" s="175">
        <v>6</v>
      </c>
      <c r="F87" s="175">
        <v>0</v>
      </c>
      <c r="G87" s="176">
        <f t="shared" si="18"/>
        <v>0</v>
      </c>
      <c r="O87" s="170">
        <v>2</v>
      </c>
      <c r="AA87" s="146">
        <v>1</v>
      </c>
      <c r="AB87" s="146">
        <v>7</v>
      </c>
      <c r="AC87" s="146">
        <v>7</v>
      </c>
      <c r="AZ87" s="146">
        <v>2</v>
      </c>
      <c r="BA87" s="146">
        <f t="shared" si="19"/>
        <v>0</v>
      </c>
      <c r="BB87" s="146">
        <f t="shared" si="20"/>
        <v>0</v>
      </c>
      <c r="BC87" s="146">
        <f t="shared" si="21"/>
        <v>0</v>
      </c>
      <c r="BD87" s="146">
        <f t="shared" si="22"/>
        <v>0</v>
      </c>
      <c r="BE87" s="146">
        <f t="shared" si="23"/>
        <v>0</v>
      </c>
      <c r="CA87" s="177">
        <v>1</v>
      </c>
      <c r="CB87" s="177">
        <v>7</v>
      </c>
      <c r="CZ87" s="146">
        <v>1.97E-3</v>
      </c>
    </row>
    <row r="88" spans="1:104">
      <c r="A88" s="171">
        <v>67</v>
      </c>
      <c r="B88" s="172" t="s">
        <v>235</v>
      </c>
      <c r="C88" s="173" t="s">
        <v>236</v>
      </c>
      <c r="D88" s="174" t="s">
        <v>123</v>
      </c>
      <c r="E88" s="175">
        <v>2</v>
      </c>
      <c r="F88" s="175">
        <v>0</v>
      </c>
      <c r="G88" s="176">
        <f t="shared" si="18"/>
        <v>0</v>
      </c>
      <c r="O88" s="170">
        <v>2</v>
      </c>
      <c r="AA88" s="146">
        <v>1</v>
      </c>
      <c r="AB88" s="146">
        <v>7</v>
      </c>
      <c r="AC88" s="146">
        <v>7</v>
      </c>
      <c r="AZ88" s="146">
        <v>2</v>
      </c>
      <c r="BA88" s="146">
        <f t="shared" si="19"/>
        <v>0</v>
      </c>
      <c r="BB88" s="146">
        <f t="shared" si="20"/>
        <v>0</v>
      </c>
      <c r="BC88" s="146">
        <f t="shared" si="21"/>
        <v>0</v>
      </c>
      <c r="BD88" s="146">
        <f t="shared" si="22"/>
        <v>0</v>
      </c>
      <c r="BE88" s="146">
        <f t="shared" si="23"/>
        <v>0</v>
      </c>
      <c r="CA88" s="177">
        <v>1</v>
      </c>
      <c r="CB88" s="177">
        <v>7</v>
      </c>
      <c r="CZ88" s="146">
        <v>1.4400000000000001E-3</v>
      </c>
    </row>
    <row r="89" spans="1:104" ht="20.399999999999999">
      <c r="A89" s="171">
        <v>68</v>
      </c>
      <c r="B89" s="172" t="s">
        <v>237</v>
      </c>
      <c r="C89" s="173" t="s">
        <v>238</v>
      </c>
      <c r="D89" s="174" t="s">
        <v>123</v>
      </c>
      <c r="E89" s="175">
        <v>2</v>
      </c>
      <c r="F89" s="175">
        <v>0</v>
      </c>
      <c r="G89" s="176">
        <f t="shared" si="18"/>
        <v>0</v>
      </c>
      <c r="O89" s="170">
        <v>2</v>
      </c>
      <c r="AA89" s="146">
        <v>1</v>
      </c>
      <c r="AB89" s="146">
        <v>7</v>
      </c>
      <c r="AC89" s="146">
        <v>7</v>
      </c>
      <c r="AZ89" s="146">
        <v>2</v>
      </c>
      <c r="BA89" s="146">
        <f t="shared" si="19"/>
        <v>0</v>
      </c>
      <c r="BB89" s="146">
        <f t="shared" si="20"/>
        <v>0</v>
      </c>
      <c r="BC89" s="146">
        <f t="shared" si="21"/>
        <v>0</v>
      </c>
      <c r="BD89" s="146">
        <f t="shared" si="22"/>
        <v>0</v>
      </c>
      <c r="BE89" s="146">
        <f t="shared" si="23"/>
        <v>0</v>
      </c>
      <c r="CA89" s="177">
        <v>1</v>
      </c>
      <c r="CB89" s="177">
        <v>7</v>
      </c>
      <c r="CZ89" s="146">
        <v>4.8999999999999998E-4</v>
      </c>
    </row>
    <row r="90" spans="1:104" ht="20.399999999999999">
      <c r="A90" s="171">
        <v>69</v>
      </c>
      <c r="B90" s="172" t="s">
        <v>239</v>
      </c>
      <c r="C90" s="173" t="s">
        <v>240</v>
      </c>
      <c r="D90" s="174" t="s">
        <v>123</v>
      </c>
      <c r="E90" s="175">
        <v>15</v>
      </c>
      <c r="F90" s="175">
        <v>0</v>
      </c>
      <c r="G90" s="176">
        <f t="shared" si="18"/>
        <v>0</v>
      </c>
      <c r="O90" s="170">
        <v>2</v>
      </c>
      <c r="AA90" s="146">
        <v>1</v>
      </c>
      <c r="AB90" s="146">
        <v>7</v>
      </c>
      <c r="AC90" s="146">
        <v>7</v>
      </c>
      <c r="AZ90" s="146">
        <v>2</v>
      </c>
      <c r="BA90" s="146">
        <f t="shared" si="19"/>
        <v>0</v>
      </c>
      <c r="BB90" s="146">
        <f t="shared" si="20"/>
        <v>0</v>
      </c>
      <c r="BC90" s="146">
        <f t="shared" si="21"/>
        <v>0</v>
      </c>
      <c r="BD90" s="146">
        <f t="shared" si="22"/>
        <v>0</v>
      </c>
      <c r="BE90" s="146">
        <f t="shared" si="23"/>
        <v>0</v>
      </c>
      <c r="CA90" s="177">
        <v>1</v>
      </c>
      <c r="CB90" s="177">
        <v>7</v>
      </c>
      <c r="CZ90" s="146">
        <v>2.7E-4</v>
      </c>
    </row>
    <row r="91" spans="1:104">
      <c r="A91" s="171">
        <v>70</v>
      </c>
      <c r="B91" s="172" t="s">
        <v>241</v>
      </c>
      <c r="C91" s="173" t="s">
        <v>242</v>
      </c>
      <c r="D91" s="174" t="s">
        <v>109</v>
      </c>
      <c r="E91" s="175">
        <v>173.1</v>
      </c>
      <c r="F91" s="175">
        <v>0</v>
      </c>
      <c r="G91" s="176">
        <f t="shared" si="18"/>
        <v>0</v>
      </c>
      <c r="O91" s="170">
        <v>2</v>
      </c>
      <c r="AA91" s="146">
        <v>1</v>
      </c>
      <c r="AB91" s="146">
        <v>7</v>
      </c>
      <c r="AC91" s="146">
        <v>7</v>
      </c>
      <c r="AZ91" s="146">
        <v>2</v>
      </c>
      <c r="BA91" s="146">
        <f t="shared" si="19"/>
        <v>0</v>
      </c>
      <c r="BB91" s="146">
        <f t="shared" si="20"/>
        <v>0</v>
      </c>
      <c r="BC91" s="146">
        <f t="shared" si="21"/>
        <v>0</v>
      </c>
      <c r="BD91" s="146">
        <f t="shared" si="22"/>
        <v>0</v>
      </c>
      <c r="BE91" s="146">
        <f t="shared" si="23"/>
        <v>0</v>
      </c>
      <c r="CA91" s="177">
        <v>1</v>
      </c>
      <c r="CB91" s="177">
        <v>7</v>
      </c>
      <c r="CZ91" s="146">
        <v>0</v>
      </c>
    </row>
    <row r="92" spans="1:104">
      <c r="A92" s="171">
        <v>71</v>
      </c>
      <c r="B92" s="172" t="s">
        <v>243</v>
      </c>
      <c r="C92" s="173" t="s">
        <v>244</v>
      </c>
      <c r="D92" s="174" t="s">
        <v>109</v>
      </c>
      <c r="E92" s="175">
        <v>49</v>
      </c>
      <c r="F92" s="175">
        <v>0</v>
      </c>
      <c r="G92" s="176">
        <f t="shared" si="18"/>
        <v>0</v>
      </c>
      <c r="O92" s="170">
        <v>2</v>
      </c>
      <c r="AA92" s="146">
        <v>1</v>
      </c>
      <c r="AB92" s="146">
        <v>7</v>
      </c>
      <c r="AC92" s="146">
        <v>7</v>
      </c>
      <c r="AZ92" s="146">
        <v>2</v>
      </c>
      <c r="BA92" s="146">
        <f t="shared" si="19"/>
        <v>0</v>
      </c>
      <c r="BB92" s="146">
        <f t="shared" si="20"/>
        <v>0</v>
      </c>
      <c r="BC92" s="146">
        <f t="shared" si="21"/>
        <v>0</v>
      </c>
      <c r="BD92" s="146">
        <f t="shared" si="22"/>
        <v>0</v>
      </c>
      <c r="BE92" s="146">
        <f t="shared" si="23"/>
        <v>0</v>
      </c>
      <c r="CA92" s="177">
        <v>1</v>
      </c>
      <c r="CB92" s="177">
        <v>7</v>
      </c>
      <c r="CZ92" s="146">
        <v>5.9999999999999995E-4</v>
      </c>
    </row>
    <row r="93" spans="1:104" ht="20.399999999999999">
      <c r="A93" s="171">
        <v>72</v>
      </c>
      <c r="B93" s="172" t="s">
        <v>245</v>
      </c>
      <c r="C93" s="173" t="s">
        <v>246</v>
      </c>
      <c r="D93" s="174" t="s">
        <v>123</v>
      </c>
      <c r="E93" s="175">
        <v>23</v>
      </c>
      <c r="F93" s="175">
        <v>0</v>
      </c>
      <c r="G93" s="176">
        <f t="shared" si="18"/>
        <v>0</v>
      </c>
      <c r="O93" s="170">
        <v>2</v>
      </c>
      <c r="AA93" s="146">
        <v>1</v>
      </c>
      <c r="AB93" s="146">
        <v>0</v>
      </c>
      <c r="AC93" s="146">
        <v>0</v>
      </c>
      <c r="AZ93" s="146">
        <v>2</v>
      </c>
      <c r="BA93" s="146">
        <f t="shared" si="19"/>
        <v>0</v>
      </c>
      <c r="BB93" s="146">
        <f t="shared" si="20"/>
        <v>0</v>
      </c>
      <c r="BC93" s="146">
        <f t="shared" si="21"/>
        <v>0</v>
      </c>
      <c r="BD93" s="146">
        <f t="shared" si="22"/>
        <v>0</v>
      </c>
      <c r="BE93" s="146">
        <f t="shared" si="23"/>
        <v>0</v>
      </c>
      <c r="CA93" s="177">
        <v>1</v>
      </c>
      <c r="CB93" s="177">
        <v>0</v>
      </c>
      <c r="CZ93" s="146">
        <v>1.7000000000000001E-4</v>
      </c>
    </row>
    <row r="94" spans="1:104">
      <c r="A94" s="171">
        <v>73</v>
      </c>
      <c r="B94" s="172" t="s">
        <v>247</v>
      </c>
      <c r="C94" s="173" t="s">
        <v>248</v>
      </c>
      <c r="D94" s="174" t="s">
        <v>123</v>
      </c>
      <c r="E94" s="175">
        <v>2</v>
      </c>
      <c r="F94" s="175">
        <v>0</v>
      </c>
      <c r="G94" s="176">
        <f t="shared" si="18"/>
        <v>0</v>
      </c>
      <c r="O94" s="170">
        <v>2</v>
      </c>
      <c r="AA94" s="146">
        <v>1</v>
      </c>
      <c r="AB94" s="146">
        <v>7</v>
      </c>
      <c r="AC94" s="146">
        <v>7</v>
      </c>
      <c r="AZ94" s="146">
        <v>2</v>
      </c>
      <c r="BA94" s="146">
        <f t="shared" si="19"/>
        <v>0</v>
      </c>
      <c r="BB94" s="146">
        <f t="shared" si="20"/>
        <v>0</v>
      </c>
      <c r="BC94" s="146">
        <f t="shared" si="21"/>
        <v>0</v>
      </c>
      <c r="BD94" s="146">
        <f t="shared" si="22"/>
        <v>0</v>
      </c>
      <c r="BE94" s="146">
        <f t="shared" si="23"/>
        <v>0</v>
      </c>
      <c r="CA94" s="177">
        <v>1</v>
      </c>
      <c r="CB94" s="177">
        <v>7</v>
      </c>
      <c r="CZ94" s="146">
        <v>1.6000000000000001E-4</v>
      </c>
    </row>
    <row r="95" spans="1:104" ht="20.399999999999999">
      <c r="A95" s="171">
        <v>74</v>
      </c>
      <c r="B95" s="172" t="s">
        <v>249</v>
      </c>
      <c r="C95" s="173" t="s">
        <v>250</v>
      </c>
      <c r="D95" s="174" t="s">
        <v>123</v>
      </c>
      <c r="E95" s="175">
        <v>10</v>
      </c>
      <c r="F95" s="175">
        <v>0</v>
      </c>
      <c r="G95" s="176">
        <f t="shared" si="18"/>
        <v>0</v>
      </c>
      <c r="O95" s="170">
        <v>2</v>
      </c>
      <c r="AA95" s="146">
        <v>1</v>
      </c>
      <c r="AB95" s="146">
        <v>1</v>
      </c>
      <c r="AC95" s="146">
        <v>1</v>
      </c>
      <c r="AZ95" s="146">
        <v>2</v>
      </c>
      <c r="BA95" s="146">
        <f t="shared" si="19"/>
        <v>0</v>
      </c>
      <c r="BB95" s="146">
        <f t="shared" si="20"/>
        <v>0</v>
      </c>
      <c r="BC95" s="146">
        <f t="shared" si="21"/>
        <v>0</v>
      </c>
      <c r="BD95" s="146">
        <f t="shared" si="22"/>
        <v>0</v>
      </c>
      <c r="BE95" s="146">
        <f t="shared" si="23"/>
        <v>0</v>
      </c>
      <c r="CA95" s="177">
        <v>1</v>
      </c>
      <c r="CB95" s="177">
        <v>1</v>
      </c>
      <c r="CZ95" s="146">
        <v>0</v>
      </c>
    </row>
    <row r="96" spans="1:104">
      <c r="A96" s="171">
        <v>75</v>
      </c>
      <c r="B96" s="172" t="s">
        <v>251</v>
      </c>
      <c r="C96" s="173" t="s">
        <v>252</v>
      </c>
      <c r="D96" s="174" t="s">
        <v>253</v>
      </c>
      <c r="E96" s="175">
        <v>1.9400000000000001E-2</v>
      </c>
      <c r="F96" s="175">
        <v>0</v>
      </c>
      <c r="G96" s="176">
        <f t="shared" si="18"/>
        <v>0</v>
      </c>
      <c r="O96" s="170">
        <v>2</v>
      </c>
      <c r="AA96" s="146">
        <v>3</v>
      </c>
      <c r="AB96" s="146">
        <v>7</v>
      </c>
      <c r="AC96" s="146">
        <v>13814183</v>
      </c>
      <c r="AZ96" s="146">
        <v>2</v>
      </c>
      <c r="BA96" s="146">
        <f t="shared" si="19"/>
        <v>0</v>
      </c>
      <c r="BB96" s="146">
        <f t="shared" si="20"/>
        <v>0</v>
      </c>
      <c r="BC96" s="146">
        <f t="shared" si="21"/>
        <v>0</v>
      </c>
      <c r="BD96" s="146">
        <f t="shared" si="22"/>
        <v>0</v>
      </c>
      <c r="BE96" s="146">
        <f t="shared" si="23"/>
        <v>0</v>
      </c>
      <c r="CA96" s="177">
        <v>3</v>
      </c>
      <c r="CB96" s="177">
        <v>7</v>
      </c>
      <c r="CZ96" s="146">
        <v>1</v>
      </c>
    </row>
    <row r="97" spans="1:104" ht="20.399999999999999">
      <c r="A97" s="171">
        <v>76</v>
      </c>
      <c r="B97" s="172" t="s">
        <v>254</v>
      </c>
      <c r="C97" s="173" t="s">
        <v>255</v>
      </c>
      <c r="D97" s="174" t="s">
        <v>123</v>
      </c>
      <c r="E97" s="175">
        <v>2</v>
      </c>
      <c r="F97" s="175">
        <v>0</v>
      </c>
      <c r="G97" s="176">
        <f t="shared" si="18"/>
        <v>0</v>
      </c>
      <c r="O97" s="170">
        <v>2</v>
      </c>
      <c r="AA97" s="146">
        <v>3</v>
      </c>
      <c r="AB97" s="146">
        <v>7</v>
      </c>
      <c r="AC97" s="146">
        <v>55344472</v>
      </c>
      <c r="AZ97" s="146">
        <v>2</v>
      </c>
      <c r="BA97" s="146">
        <f t="shared" si="19"/>
        <v>0</v>
      </c>
      <c r="BB97" s="146">
        <f t="shared" si="20"/>
        <v>0</v>
      </c>
      <c r="BC97" s="146">
        <f t="shared" si="21"/>
        <v>0</v>
      </c>
      <c r="BD97" s="146">
        <f t="shared" si="22"/>
        <v>0</v>
      </c>
      <c r="BE97" s="146">
        <f t="shared" si="23"/>
        <v>0</v>
      </c>
      <c r="CA97" s="177">
        <v>3</v>
      </c>
      <c r="CB97" s="177">
        <v>7</v>
      </c>
      <c r="CZ97" s="146">
        <v>1E-3</v>
      </c>
    </row>
    <row r="98" spans="1:104">
      <c r="A98" s="171">
        <v>77</v>
      </c>
      <c r="B98" s="172" t="s">
        <v>256</v>
      </c>
      <c r="C98" s="173" t="s">
        <v>257</v>
      </c>
      <c r="D98" s="174" t="s">
        <v>112</v>
      </c>
      <c r="E98" s="175">
        <v>0.323907</v>
      </c>
      <c r="F98" s="175">
        <v>0</v>
      </c>
      <c r="G98" s="176">
        <f t="shared" si="18"/>
        <v>0</v>
      </c>
      <c r="O98" s="170">
        <v>2</v>
      </c>
      <c r="AA98" s="146">
        <v>7</v>
      </c>
      <c r="AB98" s="146">
        <v>1001</v>
      </c>
      <c r="AC98" s="146">
        <v>5</v>
      </c>
      <c r="AZ98" s="146">
        <v>2</v>
      </c>
      <c r="BA98" s="146">
        <f t="shared" si="19"/>
        <v>0</v>
      </c>
      <c r="BB98" s="146">
        <f t="shared" si="20"/>
        <v>0</v>
      </c>
      <c r="BC98" s="146">
        <f t="shared" si="21"/>
        <v>0</v>
      </c>
      <c r="BD98" s="146">
        <f t="shared" si="22"/>
        <v>0</v>
      </c>
      <c r="BE98" s="146">
        <f t="shared" si="23"/>
        <v>0</v>
      </c>
      <c r="CA98" s="177">
        <v>7</v>
      </c>
      <c r="CB98" s="177">
        <v>1001</v>
      </c>
      <c r="CZ98" s="146">
        <v>0</v>
      </c>
    </row>
    <row r="99" spans="1:104">
      <c r="A99" s="178"/>
      <c r="B99" s="179" t="s">
        <v>76</v>
      </c>
      <c r="C99" s="180" t="str">
        <f>CONCATENATE(B67," ",C67)</f>
        <v>721 Vnitřní kanalizace</v>
      </c>
      <c r="D99" s="181"/>
      <c r="E99" s="182"/>
      <c r="F99" s="183"/>
      <c r="G99" s="184">
        <f>SUM(G67:G98)</f>
        <v>0</v>
      </c>
      <c r="O99" s="170">
        <v>4</v>
      </c>
      <c r="BA99" s="185">
        <f>SUM(BA67:BA98)</f>
        <v>0</v>
      </c>
      <c r="BB99" s="185">
        <f>SUM(BB67:BB98)</f>
        <v>0</v>
      </c>
      <c r="BC99" s="185">
        <f>SUM(BC67:BC98)</f>
        <v>0</v>
      </c>
      <c r="BD99" s="185">
        <f>SUM(BD67:BD98)</f>
        <v>0</v>
      </c>
      <c r="BE99" s="185">
        <f>SUM(BE67:BE98)</f>
        <v>0</v>
      </c>
    </row>
    <row r="100" spans="1:104">
      <c r="A100" s="163" t="s">
        <v>72</v>
      </c>
      <c r="B100" s="164" t="s">
        <v>258</v>
      </c>
      <c r="C100" s="165" t="s">
        <v>259</v>
      </c>
      <c r="D100" s="166"/>
      <c r="E100" s="167"/>
      <c r="F100" s="167"/>
      <c r="G100" s="168"/>
      <c r="H100" s="169"/>
      <c r="I100" s="169"/>
      <c r="O100" s="170">
        <v>1</v>
      </c>
    </row>
    <row r="101" spans="1:104" ht="20.399999999999999">
      <c r="A101" s="171">
        <v>78</v>
      </c>
      <c r="B101" s="172" t="s">
        <v>260</v>
      </c>
      <c r="C101" s="173" t="s">
        <v>261</v>
      </c>
      <c r="D101" s="174" t="s">
        <v>109</v>
      </c>
      <c r="E101" s="175">
        <v>15</v>
      </c>
      <c r="F101" s="175">
        <v>0</v>
      </c>
      <c r="G101" s="176">
        <f t="shared" ref="G101:G132" si="24">E101*F101</f>
        <v>0</v>
      </c>
      <c r="O101" s="170">
        <v>2</v>
      </c>
      <c r="AA101" s="146">
        <v>1</v>
      </c>
      <c r="AB101" s="146">
        <v>7</v>
      </c>
      <c r="AC101" s="146">
        <v>7</v>
      </c>
      <c r="AZ101" s="146">
        <v>2</v>
      </c>
      <c r="BA101" s="146">
        <f t="shared" ref="BA101:BA132" si="25">IF(AZ101=1,G101,0)</f>
        <v>0</v>
      </c>
      <c r="BB101" s="146">
        <f t="shared" ref="BB101:BB132" si="26">IF(AZ101=2,G101,0)</f>
        <v>0</v>
      </c>
      <c r="BC101" s="146">
        <f t="shared" ref="BC101:BC132" si="27">IF(AZ101=3,G101,0)</f>
        <v>0</v>
      </c>
      <c r="BD101" s="146">
        <f t="shared" ref="BD101:BD132" si="28">IF(AZ101=4,G101,0)</f>
        <v>0</v>
      </c>
      <c r="BE101" s="146">
        <f t="shared" ref="BE101:BE132" si="29">IF(AZ101=5,G101,0)</f>
        <v>0</v>
      </c>
      <c r="CA101" s="177">
        <v>1</v>
      </c>
      <c r="CB101" s="177">
        <v>7</v>
      </c>
      <c r="CZ101" s="146">
        <v>1.5980000000000001E-2</v>
      </c>
    </row>
    <row r="102" spans="1:104">
      <c r="A102" s="171">
        <v>79</v>
      </c>
      <c r="B102" s="172" t="s">
        <v>262</v>
      </c>
      <c r="C102" s="173" t="s">
        <v>263</v>
      </c>
      <c r="D102" s="174" t="s">
        <v>123</v>
      </c>
      <c r="E102" s="175">
        <v>3</v>
      </c>
      <c r="F102" s="175">
        <v>0</v>
      </c>
      <c r="G102" s="176">
        <f t="shared" si="24"/>
        <v>0</v>
      </c>
      <c r="O102" s="170">
        <v>2</v>
      </c>
      <c r="AA102" s="146">
        <v>1</v>
      </c>
      <c r="AB102" s="146">
        <v>7</v>
      </c>
      <c r="AC102" s="146">
        <v>7</v>
      </c>
      <c r="AZ102" s="146">
        <v>2</v>
      </c>
      <c r="BA102" s="146">
        <f t="shared" si="25"/>
        <v>0</v>
      </c>
      <c r="BB102" s="146">
        <f t="shared" si="26"/>
        <v>0</v>
      </c>
      <c r="BC102" s="146">
        <f t="shared" si="27"/>
        <v>0</v>
      </c>
      <c r="BD102" s="146">
        <f t="shared" si="28"/>
        <v>0</v>
      </c>
      <c r="BE102" s="146">
        <f t="shared" si="29"/>
        <v>0</v>
      </c>
      <c r="CA102" s="177">
        <v>1</v>
      </c>
      <c r="CB102" s="177">
        <v>7</v>
      </c>
      <c r="CZ102" s="146">
        <v>0</v>
      </c>
    </row>
    <row r="103" spans="1:104">
      <c r="A103" s="171">
        <v>80</v>
      </c>
      <c r="B103" s="172" t="s">
        <v>264</v>
      </c>
      <c r="C103" s="173" t="s">
        <v>265</v>
      </c>
      <c r="D103" s="174" t="s">
        <v>123</v>
      </c>
      <c r="E103" s="175">
        <v>3</v>
      </c>
      <c r="F103" s="175">
        <v>0</v>
      </c>
      <c r="G103" s="176">
        <f t="shared" si="24"/>
        <v>0</v>
      </c>
      <c r="O103" s="170">
        <v>2</v>
      </c>
      <c r="AA103" s="146">
        <v>1</v>
      </c>
      <c r="AB103" s="146">
        <v>0</v>
      </c>
      <c r="AC103" s="146">
        <v>0</v>
      </c>
      <c r="AZ103" s="146">
        <v>2</v>
      </c>
      <c r="BA103" s="146">
        <f t="shared" si="25"/>
        <v>0</v>
      </c>
      <c r="BB103" s="146">
        <f t="shared" si="26"/>
        <v>0</v>
      </c>
      <c r="BC103" s="146">
        <f t="shared" si="27"/>
        <v>0</v>
      </c>
      <c r="BD103" s="146">
        <f t="shared" si="28"/>
        <v>0</v>
      </c>
      <c r="BE103" s="146">
        <f t="shared" si="29"/>
        <v>0</v>
      </c>
      <c r="CA103" s="177">
        <v>1</v>
      </c>
      <c r="CB103" s="177">
        <v>0</v>
      </c>
      <c r="CZ103" s="146">
        <v>2.4299999999999999E-3</v>
      </c>
    </row>
    <row r="104" spans="1:104">
      <c r="A104" s="171">
        <v>81</v>
      </c>
      <c r="B104" s="172" t="s">
        <v>266</v>
      </c>
      <c r="C104" s="173" t="s">
        <v>267</v>
      </c>
      <c r="D104" s="174" t="s">
        <v>109</v>
      </c>
      <c r="E104" s="175">
        <v>281</v>
      </c>
      <c r="F104" s="175">
        <v>0</v>
      </c>
      <c r="G104" s="176">
        <f t="shared" si="24"/>
        <v>0</v>
      </c>
      <c r="O104" s="170">
        <v>2</v>
      </c>
      <c r="AA104" s="146">
        <v>1</v>
      </c>
      <c r="AB104" s="146">
        <v>7</v>
      </c>
      <c r="AC104" s="146">
        <v>7</v>
      </c>
      <c r="AZ104" s="146">
        <v>2</v>
      </c>
      <c r="BA104" s="146">
        <f t="shared" si="25"/>
        <v>0</v>
      </c>
      <c r="BB104" s="146">
        <f t="shared" si="26"/>
        <v>0</v>
      </c>
      <c r="BC104" s="146">
        <f t="shared" si="27"/>
        <v>0</v>
      </c>
      <c r="BD104" s="146">
        <f t="shared" si="28"/>
        <v>0</v>
      </c>
      <c r="BE104" s="146">
        <f t="shared" si="29"/>
        <v>0</v>
      </c>
      <c r="CA104" s="177">
        <v>1</v>
      </c>
      <c r="CB104" s="177">
        <v>7</v>
      </c>
      <c r="CZ104" s="146">
        <v>4.0099999999999997E-3</v>
      </c>
    </row>
    <row r="105" spans="1:104">
      <c r="A105" s="171">
        <v>82</v>
      </c>
      <c r="B105" s="172" t="s">
        <v>268</v>
      </c>
      <c r="C105" s="173" t="s">
        <v>269</v>
      </c>
      <c r="D105" s="174" t="s">
        <v>109</v>
      </c>
      <c r="E105" s="175">
        <v>98</v>
      </c>
      <c r="F105" s="175">
        <v>0</v>
      </c>
      <c r="G105" s="176">
        <f t="shared" si="24"/>
        <v>0</v>
      </c>
      <c r="O105" s="170">
        <v>2</v>
      </c>
      <c r="AA105" s="146">
        <v>1</v>
      </c>
      <c r="AB105" s="146">
        <v>7</v>
      </c>
      <c r="AC105" s="146">
        <v>7</v>
      </c>
      <c r="AZ105" s="146">
        <v>2</v>
      </c>
      <c r="BA105" s="146">
        <f t="shared" si="25"/>
        <v>0</v>
      </c>
      <c r="BB105" s="146">
        <f t="shared" si="26"/>
        <v>0</v>
      </c>
      <c r="BC105" s="146">
        <f t="shared" si="27"/>
        <v>0</v>
      </c>
      <c r="BD105" s="146">
        <f t="shared" si="28"/>
        <v>0</v>
      </c>
      <c r="BE105" s="146">
        <f t="shared" si="29"/>
        <v>0</v>
      </c>
      <c r="CA105" s="177">
        <v>1</v>
      </c>
      <c r="CB105" s="177">
        <v>7</v>
      </c>
      <c r="CZ105" s="146">
        <v>5.2199999999999998E-3</v>
      </c>
    </row>
    <row r="106" spans="1:104">
      <c r="A106" s="171">
        <v>83</v>
      </c>
      <c r="B106" s="172" t="s">
        <v>270</v>
      </c>
      <c r="C106" s="173" t="s">
        <v>271</v>
      </c>
      <c r="D106" s="174" t="s">
        <v>109</v>
      </c>
      <c r="E106" s="175">
        <v>49.5</v>
      </c>
      <c r="F106" s="175">
        <v>0</v>
      </c>
      <c r="G106" s="176">
        <f t="shared" si="24"/>
        <v>0</v>
      </c>
      <c r="O106" s="170">
        <v>2</v>
      </c>
      <c r="AA106" s="146">
        <v>1</v>
      </c>
      <c r="AB106" s="146">
        <v>7</v>
      </c>
      <c r="AC106" s="146">
        <v>7</v>
      </c>
      <c r="AZ106" s="146">
        <v>2</v>
      </c>
      <c r="BA106" s="146">
        <f t="shared" si="25"/>
        <v>0</v>
      </c>
      <c r="BB106" s="146">
        <f t="shared" si="26"/>
        <v>0</v>
      </c>
      <c r="BC106" s="146">
        <f t="shared" si="27"/>
        <v>0</v>
      </c>
      <c r="BD106" s="146">
        <f t="shared" si="28"/>
        <v>0</v>
      </c>
      <c r="BE106" s="146">
        <f t="shared" si="29"/>
        <v>0</v>
      </c>
      <c r="CA106" s="177">
        <v>1</v>
      </c>
      <c r="CB106" s="177">
        <v>7</v>
      </c>
      <c r="CZ106" s="146">
        <v>5.4099999999999999E-3</v>
      </c>
    </row>
    <row r="107" spans="1:104">
      <c r="A107" s="171">
        <v>84</v>
      </c>
      <c r="B107" s="172" t="s">
        <v>272</v>
      </c>
      <c r="C107" s="173" t="s">
        <v>273</v>
      </c>
      <c r="D107" s="174" t="s">
        <v>109</v>
      </c>
      <c r="E107" s="175">
        <v>31</v>
      </c>
      <c r="F107" s="175">
        <v>0</v>
      </c>
      <c r="G107" s="176">
        <f t="shared" si="24"/>
        <v>0</v>
      </c>
      <c r="O107" s="170">
        <v>2</v>
      </c>
      <c r="AA107" s="146">
        <v>1</v>
      </c>
      <c r="AB107" s="146">
        <v>7</v>
      </c>
      <c r="AC107" s="146">
        <v>7</v>
      </c>
      <c r="AZ107" s="146">
        <v>2</v>
      </c>
      <c r="BA107" s="146">
        <f t="shared" si="25"/>
        <v>0</v>
      </c>
      <c r="BB107" s="146">
        <f t="shared" si="26"/>
        <v>0</v>
      </c>
      <c r="BC107" s="146">
        <f t="shared" si="27"/>
        <v>0</v>
      </c>
      <c r="BD107" s="146">
        <f t="shared" si="28"/>
        <v>0</v>
      </c>
      <c r="BE107" s="146">
        <f t="shared" si="29"/>
        <v>0</v>
      </c>
      <c r="CA107" s="177">
        <v>1</v>
      </c>
      <c r="CB107" s="177">
        <v>7</v>
      </c>
      <c r="CZ107" s="146">
        <v>0</v>
      </c>
    </row>
    <row r="108" spans="1:104">
      <c r="A108" s="171">
        <v>85</v>
      </c>
      <c r="B108" s="172" t="s">
        <v>274</v>
      </c>
      <c r="C108" s="173" t="s">
        <v>275</v>
      </c>
      <c r="D108" s="174" t="s">
        <v>109</v>
      </c>
      <c r="E108" s="175">
        <v>36</v>
      </c>
      <c r="F108" s="175">
        <v>0</v>
      </c>
      <c r="G108" s="176">
        <f t="shared" si="24"/>
        <v>0</v>
      </c>
      <c r="O108" s="170">
        <v>2</v>
      </c>
      <c r="AA108" s="146">
        <v>1</v>
      </c>
      <c r="AB108" s="146">
        <v>7</v>
      </c>
      <c r="AC108" s="146">
        <v>7</v>
      </c>
      <c r="AZ108" s="146">
        <v>2</v>
      </c>
      <c r="BA108" s="146">
        <f t="shared" si="25"/>
        <v>0</v>
      </c>
      <c r="BB108" s="146">
        <f t="shared" si="26"/>
        <v>0</v>
      </c>
      <c r="BC108" s="146">
        <f t="shared" si="27"/>
        <v>0</v>
      </c>
      <c r="BD108" s="146">
        <f t="shared" si="28"/>
        <v>0</v>
      </c>
      <c r="BE108" s="146">
        <f t="shared" si="29"/>
        <v>0</v>
      </c>
      <c r="CA108" s="177">
        <v>1</v>
      </c>
      <c r="CB108" s="177">
        <v>7</v>
      </c>
      <c r="CZ108" s="146">
        <v>0</v>
      </c>
    </row>
    <row r="109" spans="1:104">
      <c r="A109" s="171">
        <v>86</v>
      </c>
      <c r="B109" s="172" t="s">
        <v>276</v>
      </c>
      <c r="C109" s="173" t="s">
        <v>277</v>
      </c>
      <c r="D109" s="174" t="s">
        <v>109</v>
      </c>
      <c r="E109" s="175">
        <v>133</v>
      </c>
      <c r="F109" s="175">
        <v>0</v>
      </c>
      <c r="G109" s="176">
        <f t="shared" si="24"/>
        <v>0</v>
      </c>
      <c r="O109" s="170">
        <v>2</v>
      </c>
      <c r="AA109" s="146">
        <v>1</v>
      </c>
      <c r="AB109" s="146">
        <v>7</v>
      </c>
      <c r="AC109" s="146">
        <v>7</v>
      </c>
      <c r="AZ109" s="146">
        <v>2</v>
      </c>
      <c r="BA109" s="146">
        <f t="shared" si="25"/>
        <v>0</v>
      </c>
      <c r="BB109" s="146">
        <f t="shared" si="26"/>
        <v>0</v>
      </c>
      <c r="BC109" s="146">
        <f t="shared" si="27"/>
        <v>0</v>
      </c>
      <c r="BD109" s="146">
        <f t="shared" si="28"/>
        <v>0</v>
      </c>
      <c r="BE109" s="146">
        <f t="shared" si="29"/>
        <v>0</v>
      </c>
      <c r="CA109" s="177">
        <v>1</v>
      </c>
      <c r="CB109" s="177">
        <v>7</v>
      </c>
      <c r="CZ109" s="146">
        <v>3.0000000000000001E-5</v>
      </c>
    </row>
    <row r="110" spans="1:104">
      <c r="A110" s="171">
        <v>87</v>
      </c>
      <c r="B110" s="172" t="s">
        <v>278</v>
      </c>
      <c r="C110" s="173" t="s">
        <v>279</v>
      </c>
      <c r="D110" s="174" t="s">
        <v>109</v>
      </c>
      <c r="E110" s="175">
        <v>46.5</v>
      </c>
      <c r="F110" s="175">
        <v>0</v>
      </c>
      <c r="G110" s="176">
        <f t="shared" si="24"/>
        <v>0</v>
      </c>
      <c r="O110" s="170">
        <v>2</v>
      </c>
      <c r="AA110" s="146">
        <v>1</v>
      </c>
      <c r="AB110" s="146">
        <v>7</v>
      </c>
      <c r="AC110" s="146">
        <v>7</v>
      </c>
      <c r="AZ110" s="146">
        <v>2</v>
      </c>
      <c r="BA110" s="146">
        <f t="shared" si="25"/>
        <v>0</v>
      </c>
      <c r="BB110" s="146">
        <f t="shared" si="26"/>
        <v>0</v>
      </c>
      <c r="BC110" s="146">
        <f t="shared" si="27"/>
        <v>0</v>
      </c>
      <c r="BD110" s="146">
        <f t="shared" si="28"/>
        <v>0</v>
      </c>
      <c r="BE110" s="146">
        <f t="shared" si="29"/>
        <v>0</v>
      </c>
      <c r="CA110" s="177">
        <v>1</v>
      </c>
      <c r="CB110" s="177">
        <v>7</v>
      </c>
      <c r="CZ110" s="146">
        <v>6.0000000000000002E-5</v>
      </c>
    </row>
    <row r="111" spans="1:104">
      <c r="A111" s="171">
        <v>88</v>
      </c>
      <c r="B111" s="172" t="s">
        <v>280</v>
      </c>
      <c r="C111" s="173" t="s">
        <v>281</v>
      </c>
      <c r="D111" s="174" t="s">
        <v>109</v>
      </c>
      <c r="E111" s="175">
        <v>23.5</v>
      </c>
      <c r="F111" s="175">
        <v>0</v>
      </c>
      <c r="G111" s="176">
        <f t="shared" si="24"/>
        <v>0</v>
      </c>
      <c r="O111" s="170">
        <v>2</v>
      </c>
      <c r="AA111" s="146">
        <v>1</v>
      </c>
      <c r="AB111" s="146">
        <v>7</v>
      </c>
      <c r="AC111" s="146">
        <v>7</v>
      </c>
      <c r="AZ111" s="146">
        <v>2</v>
      </c>
      <c r="BA111" s="146">
        <f t="shared" si="25"/>
        <v>0</v>
      </c>
      <c r="BB111" s="146">
        <f t="shared" si="26"/>
        <v>0</v>
      </c>
      <c r="BC111" s="146">
        <f t="shared" si="27"/>
        <v>0</v>
      </c>
      <c r="BD111" s="146">
        <f t="shared" si="28"/>
        <v>0</v>
      </c>
      <c r="BE111" s="146">
        <f t="shared" si="29"/>
        <v>0</v>
      </c>
      <c r="CA111" s="177">
        <v>1</v>
      </c>
      <c r="CB111" s="177">
        <v>7</v>
      </c>
      <c r="CZ111" s="146">
        <v>6.0000000000000002E-5</v>
      </c>
    </row>
    <row r="112" spans="1:104">
      <c r="A112" s="171">
        <v>89</v>
      </c>
      <c r="B112" s="172" t="s">
        <v>282</v>
      </c>
      <c r="C112" s="173" t="s">
        <v>283</v>
      </c>
      <c r="D112" s="174" t="s">
        <v>109</v>
      </c>
      <c r="E112" s="175">
        <v>18</v>
      </c>
      <c r="F112" s="175">
        <v>0</v>
      </c>
      <c r="G112" s="176">
        <f t="shared" si="24"/>
        <v>0</v>
      </c>
      <c r="O112" s="170">
        <v>2</v>
      </c>
      <c r="AA112" s="146">
        <v>1</v>
      </c>
      <c r="AB112" s="146">
        <v>7</v>
      </c>
      <c r="AC112" s="146">
        <v>7</v>
      </c>
      <c r="AZ112" s="146">
        <v>2</v>
      </c>
      <c r="BA112" s="146">
        <f t="shared" si="25"/>
        <v>0</v>
      </c>
      <c r="BB112" s="146">
        <f t="shared" si="26"/>
        <v>0</v>
      </c>
      <c r="BC112" s="146">
        <f t="shared" si="27"/>
        <v>0</v>
      </c>
      <c r="BD112" s="146">
        <f t="shared" si="28"/>
        <v>0</v>
      </c>
      <c r="BE112" s="146">
        <f t="shared" si="29"/>
        <v>0</v>
      </c>
      <c r="CA112" s="177">
        <v>1</v>
      </c>
      <c r="CB112" s="177">
        <v>7</v>
      </c>
      <c r="CZ112" s="146">
        <v>0</v>
      </c>
    </row>
    <row r="113" spans="1:104">
      <c r="A113" s="171">
        <v>90</v>
      </c>
      <c r="B113" s="172" t="s">
        <v>284</v>
      </c>
      <c r="C113" s="173" t="s">
        <v>285</v>
      </c>
      <c r="D113" s="174" t="s">
        <v>109</v>
      </c>
      <c r="E113" s="175">
        <v>36</v>
      </c>
      <c r="F113" s="175">
        <v>0</v>
      </c>
      <c r="G113" s="176">
        <f t="shared" si="24"/>
        <v>0</v>
      </c>
      <c r="O113" s="170">
        <v>2</v>
      </c>
      <c r="AA113" s="146">
        <v>1</v>
      </c>
      <c r="AB113" s="146">
        <v>7</v>
      </c>
      <c r="AC113" s="146">
        <v>7</v>
      </c>
      <c r="AZ113" s="146">
        <v>2</v>
      </c>
      <c r="BA113" s="146">
        <f t="shared" si="25"/>
        <v>0</v>
      </c>
      <c r="BB113" s="146">
        <f t="shared" si="26"/>
        <v>0</v>
      </c>
      <c r="BC113" s="146">
        <f t="shared" si="27"/>
        <v>0</v>
      </c>
      <c r="BD113" s="146">
        <f t="shared" si="28"/>
        <v>0</v>
      </c>
      <c r="BE113" s="146">
        <f t="shared" si="29"/>
        <v>0</v>
      </c>
      <c r="CA113" s="177">
        <v>1</v>
      </c>
      <c r="CB113" s="177">
        <v>7</v>
      </c>
      <c r="CZ113" s="146">
        <v>0</v>
      </c>
    </row>
    <row r="114" spans="1:104" ht="20.399999999999999">
      <c r="A114" s="171">
        <v>91</v>
      </c>
      <c r="B114" s="172" t="s">
        <v>286</v>
      </c>
      <c r="C114" s="173" t="s">
        <v>287</v>
      </c>
      <c r="D114" s="174" t="s">
        <v>109</v>
      </c>
      <c r="E114" s="175">
        <v>238.5</v>
      </c>
      <c r="F114" s="175">
        <v>0</v>
      </c>
      <c r="G114" s="176">
        <f t="shared" si="24"/>
        <v>0</v>
      </c>
      <c r="O114" s="170">
        <v>2</v>
      </c>
      <c r="AA114" s="146">
        <v>1</v>
      </c>
      <c r="AB114" s="146">
        <v>7</v>
      </c>
      <c r="AC114" s="146">
        <v>7</v>
      </c>
      <c r="AZ114" s="146">
        <v>2</v>
      </c>
      <c r="BA114" s="146">
        <f t="shared" si="25"/>
        <v>0</v>
      </c>
      <c r="BB114" s="146">
        <f t="shared" si="26"/>
        <v>0</v>
      </c>
      <c r="BC114" s="146">
        <f t="shared" si="27"/>
        <v>0</v>
      </c>
      <c r="BD114" s="146">
        <f t="shared" si="28"/>
        <v>0</v>
      </c>
      <c r="BE114" s="146">
        <f t="shared" si="29"/>
        <v>0</v>
      </c>
      <c r="CA114" s="177">
        <v>1</v>
      </c>
      <c r="CB114" s="177">
        <v>7</v>
      </c>
      <c r="CZ114" s="146">
        <v>0</v>
      </c>
    </row>
    <row r="115" spans="1:104">
      <c r="A115" s="171">
        <v>92</v>
      </c>
      <c r="B115" s="172" t="s">
        <v>288</v>
      </c>
      <c r="C115" s="173" t="s">
        <v>289</v>
      </c>
      <c r="D115" s="174" t="s">
        <v>123</v>
      </c>
      <c r="E115" s="175">
        <v>75</v>
      </c>
      <c r="F115" s="175">
        <v>0</v>
      </c>
      <c r="G115" s="176">
        <f t="shared" si="24"/>
        <v>0</v>
      </c>
      <c r="O115" s="170">
        <v>2</v>
      </c>
      <c r="AA115" s="146">
        <v>1</v>
      </c>
      <c r="AB115" s="146">
        <v>7</v>
      </c>
      <c r="AC115" s="146">
        <v>7</v>
      </c>
      <c r="AZ115" s="146">
        <v>2</v>
      </c>
      <c r="BA115" s="146">
        <f t="shared" si="25"/>
        <v>0</v>
      </c>
      <c r="BB115" s="146">
        <f t="shared" si="26"/>
        <v>0</v>
      </c>
      <c r="BC115" s="146">
        <f t="shared" si="27"/>
        <v>0</v>
      </c>
      <c r="BD115" s="146">
        <f t="shared" si="28"/>
        <v>0</v>
      </c>
      <c r="BE115" s="146">
        <f t="shared" si="29"/>
        <v>0</v>
      </c>
      <c r="CA115" s="177">
        <v>1</v>
      </c>
      <c r="CB115" s="177">
        <v>7</v>
      </c>
      <c r="CZ115" s="146">
        <v>0</v>
      </c>
    </row>
    <row r="116" spans="1:104">
      <c r="A116" s="171">
        <v>93</v>
      </c>
      <c r="B116" s="172" t="s">
        <v>290</v>
      </c>
      <c r="C116" s="173" t="s">
        <v>291</v>
      </c>
      <c r="D116" s="174" t="s">
        <v>174</v>
      </c>
      <c r="E116" s="175">
        <v>64</v>
      </c>
      <c r="F116" s="175">
        <v>0</v>
      </c>
      <c r="G116" s="176">
        <f t="shared" si="24"/>
        <v>0</v>
      </c>
      <c r="O116" s="170">
        <v>2</v>
      </c>
      <c r="AA116" s="146">
        <v>1</v>
      </c>
      <c r="AB116" s="146">
        <v>7</v>
      </c>
      <c r="AC116" s="146">
        <v>7</v>
      </c>
      <c r="AZ116" s="146">
        <v>2</v>
      </c>
      <c r="BA116" s="146">
        <f t="shared" si="25"/>
        <v>0</v>
      </c>
      <c r="BB116" s="146">
        <f t="shared" si="26"/>
        <v>0</v>
      </c>
      <c r="BC116" s="146">
        <f t="shared" si="27"/>
        <v>0</v>
      </c>
      <c r="BD116" s="146">
        <f t="shared" si="28"/>
        <v>0</v>
      </c>
      <c r="BE116" s="146">
        <f t="shared" si="29"/>
        <v>0</v>
      </c>
      <c r="CA116" s="177">
        <v>1</v>
      </c>
      <c r="CB116" s="177">
        <v>7</v>
      </c>
      <c r="CZ116" s="146">
        <v>0</v>
      </c>
    </row>
    <row r="117" spans="1:104">
      <c r="A117" s="171">
        <v>94</v>
      </c>
      <c r="B117" s="172" t="s">
        <v>292</v>
      </c>
      <c r="C117" s="173" t="s">
        <v>293</v>
      </c>
      <c r="D117" s="174" t="s">
        <v>174</v>
      </c>
      <c r="E117" s="175">
        <v>1</v>
      </c>
      <c r="F117" s="175">
        <v>0</v>
      </c>
      <c r="G117" s="176">
        <f t="shared" si="24"/>
        <v>0</v>
      </c>
      <c r="O117" s="170">
        <v>2</v>
      </c>
      <c r="AA117" s="146">
        <v>1</v>
      </c>
      <c r="AB117" s="146">
        <v>7</v>
      </c>
      <c r="AC117" s="146">
        <v>7</v>
      </c>
      <c r="AZ117" s="146">
        <v>2</v>
      </c>
      <c r="BA117" s="146">
        <f t="shared" si="25"/>
        <v>0</v>
      </c>
      <c r="BB117" s="146">
        <f t="shared" si="26"/>
        <v>0</v>
      </c>
      <c r="BC117" s="146">
        <f t="shared" si="27"/>
        <v>0</v>
      </c>
      <c r="BD117" s="146">
        <f t="shared" si="28"/>
        <v>0</v>
      </c>
      <c r="BE117" s="146">
        <f t="shared" si="29"/>
        <v>0</v>
      </c>
      <c r="CA117" s="177">
        <v>1</v>
      </c>
      <c r="CB117" s="177">
        <v>7</v>
      </c>
      <c r="CZ117" s="146">
        <v>0</v>
      </c>
    </row>
    <row r="118" spans="1:104">
      <c r="A118" s="171">
        <v>95</v>
      </c>
      <c r="B118" s="172" t="s">
        <v>294</v>
      </c>
      <c r="C118" s="173" t="s">
        <v>295</v>
      </c>
      <c r="D118" s="174" t="s">
        <v>123</v>
      </c>
      <c r="E118" s="175">
        <v>3</v>
      </c>
      <c r="F118" s="175">
        <v>0</v>
      </c>
      <c r="G118" s="176">
        <f t="shared" si="24"/>
        <v>0</v>
      </c>
      <c r="O118" s="170">
        <v>2</v>
      </c>
      <c r="AA118" s="146">
        <v>1</v>
      </c>
      <c r="AB118" s="146">
        <v>7</v>
      </c>
      <c r="AC118" s="146">
        <v>7</v>
      </c>
      <c r="AZ118" s="146">
        <v>2</v>
      </c>
      <c r="BA118" s="146">
        <f t="shared" si="25"/>
        <v>0</v>
      </c>
      <c r="BB118" s="146">
        <f t="shared" si="26"/>
        <v>0</v>
      </c>
      <c r="BC118" s="146">
        <f t="shared" si="27"/>
        <v>0</v>
      </c>
      <c r="BD118" s="146">
        <f t="shared" si="28"/>
        <v>0</v>
      </c>
      <c r="BE118" s="146">
        <f t="shared" si="29"/>
        <v>0</v>
      </c>
      <c r="CA118" s="177">
        <v>1</v>
      </c>
      <c r="CB118" s="177">
        <v>7</v>
      </c>
      <c r="CZ118" s="146">
        <v>1E-4</v>
      </c>
    </row>
    <row r="119" spans="1:104">
      <c r="A119" s="171">
        <v>96</v>
      </c>
      <c r="B119" s="172" t="s">
        <v>296</v>
      </c>
      <c r="C119" s="173" t="s">
        <v>297</v>
      </c>
      <c r="D119" s="174" t="s">
        <v>123</v>
      </c>
      <c r="E119" s="175">
        <v>22</v>
      </c>
      <c r="F119" s="175">
        <v>0</v>
      </c>
      <c r="G119" s="176">
        <f t="shared" si="24"/>
        <v>0</v>
      </c>
      <c r="O119" s="170">
        <v>2</v>
      </c>
      <c r="AA119" s="146">
        <v>1</v>
      </c>
      <c r="AB119" s="146">
        <v>7</v>
      </c>
      <c r="AC119" s="146">
        <v>7</v>
      </c>
      <c r="AZ119" s="146">
        <v>2</v>
      </c>
      <c r="BA119" s="146">
        <f t="shared" si="25"/>
        <v>0</v>
      </c>
      <c r="BB119" s="146">
        <f t="shared" si="26"/>
        <v>0</v>
      </c>
      <c r="BC119" s="146">
        <f t="shared" si="27"/>
        <v>0</v>
      </c>
      <c r="BD119" s="146">
        <f t="shared" si="28"/>
        <v>0</v>
      </c>
      <c r="BE119" s="146">
        <f t="shared" si="29"/>
        <v>0</v>
      </c>
      <c r="CA119" s="177">
        <v>1</v>
      </c>
      <c r="CB119" s="177">
        <v>7</v>
      </c>
      <c r="CZ119" s="146">
        <v>1.2E-4</v>
      </c>
    </row>
    <row r="120" spans="1:104">
      <c r="A120" s="171">
        <v>97</v>
      </c>
      <c r="B120" s="172" t="s">
        <v>298</v>
      </c>
      <c r="C120" s="173" t="s">
        <v>299</v>
      </c>
      <c r="D120" s="174" t="s">
        <v>123</v>
      </c>
      <c r="E120" s="175">
        <v>5</v>
      </c>
      <c r="F120" s="175">
        <v>0</v>
      </c>
      <c r="G120" s="176">
        <f t="shared" si="24"/>
        <v>0</v>
      </c>
      <c r="O120" s="170">
        <v>2</v>
      </c>
      <c r="AA120" s="146">
        <v>1</v>
      </c>
      <c r="AB120" s="146">
        <v>7</v>
      </c>
      <c r="AC120" s="146">
        <v>7</v>
      </c>
      <c r="AZ120" s="146">
        <v>2</v>
      </c>
      <c r="BA120" s="146">
        <f t="shared" si="25"/>
        <v>0</v>
      </c>
      <c r="BB120" s="146">
        <f t="shared" si="26"/>
        <v>0</v>
      </c>
      <c r="BC120" s="146">
        <f t="shared" si="27"/>
        <v>0</v>
      </c>
      <c r="BD120" s="146">
        <f t="shared" si="28"/>
        <v>0</v>
      </c>
      <c r="BE120" s="146">
        <f t="shared" si="29"/>
        <v>0</v>
      </c>
      <c r="CA120" s="177">
        <v>1</v>
      </c>
      <c r="CB120" s="177">
        <v>7</v>
      </c>
      <c r="CZ120" s="146">
        <v>1.2999999999999999E-4</v>
      </c>
    </row>
    <row r="121" spans="1:104">
      <c r="A121" s="171">
        <v>98</v>
      </c>
      <c r="B121" s="172" t="s">
        <v>300</v>
      </c>
      <c r="C121" s="173" t="s">
        <v>301</v>
      </c>
      <c r="D121" s="174" t="s">
        <v>123</v>
      </c>
      <c r="E121" s="175">
        <v>2</v>
      </c>
      <c r="F121" s="175">
        <v>0</v>
      </c>
      <c r="G121" s="176">
        <f t="shared" si="24"/>
        <v>0</v>
      </c>
      <c r="O121" s="170">
        <v>2</v>
      </c>
      <c r="AA121" s="146">
        <v>1</v>
      </c>
      <c r="AB121" s="146">
        <v>7</v>
      </c>
      <c r="AC121" s="146">
        <v>7</v>
      </c>
      <c r="AZ121" s="146">
        <v>2</v>
      </c>
      <c r="BA121" s="146">
        <f t="shared" si="25"/>
        <v>0</v>
      </c>
      <c r="BB121" s="146">
        <f t="shared" si="26"/>
        <v>0</v>
      </c>
      <c r="BC121" s="146">
        <f t="shared" si="27"/>
        <v>0</v>
      </c>
      <c r="BD121" s="146">
        <f t="shared" si="28"/>
        <v>0</v>
      </c>
      <c r="BE121" s="146">
        <f t="shared" si="29"/>
        <v>0</v>
      </c>
      <c r="CA121" s="177">
        <v>1</v>
      </c>
      <c r="CB121" s="177">
        <v>7</v>
      </c>
      <c r="CZ121" s="146">
        <v>2.3000000000000001E-4</v>
      </c>
    </row>
    <row r="122" spans="1:104">
      <c r="A122" s="171">
        <v>99</v>
      </c>
      <c r="B122" s="172" t="s">
        <v>302</v>
      </c>
      <c r="C122" s="173" t="s">
        <v>303</v>
      </c>
      <c r="D122" s="174" t="s">
        <v>123</v>
      </c>
      <c r="E122" s="175">
        <v>2</v>
      </c>
      <c r="F122" s="175">
        <v>0</v>
      </c>
      <c r="G122" s="176">
        <f t="shared" si="24"/>
        <v>0</v>
      </c>
      <c r="O122" s="170">
        <v>2</v>
      </c>
      <c r="AA122" s="146">
        <v>1</v>
      </c>
      <c r="AB122" s="146">
        <v>7</v>
      </c>
      <c r="AC122" s="146">
        <v>7</v>
      </c>
      <c r="AZ122" s="146">
        <v>2</v>
      </c>
      <c r="BA122" s="146">
        <f t="shared" si="25"/>
        <v>0</v>
      </c>
      <c r="BB122" s="146">
        <f t="shared" si="26"/>
        <v>0</v>
      </c>
      <c r="BC122" s="146">
        <f t="shared" si="27"/>
        <v>0</v>
      </c>
      <c r="BD122" s="146">
        <f t="shared" si="28"/>
        <v>0</v>
      </c>
      <c r="BE122" s="146">
        <f t="shared" si="29"/>
        <v>0</v>
      </c>
      <c r="CA122" s="177">
        <v>1</v>
      </c>
      <c r="CB122" s="177">
        <v>7</v>
      </c>
      <c r="CZ122" s="146">
        <v>6.0999999999999997E-4</v>
      </c>
    </row>
    <row r="123" spans="1:104">
      <c r="A123" s="171">
        <v>100</v>
      </c>
      <c r="B123" s="172" t="s">
        <v>304</v>
      </c>
      <c r="C123" s="173" t="s">
        <v>305</v>
      </c>
      <c r="D123" s="174" t="s">
        <v>123</v>
      </c>
      <c r="E123" s="175">
        <v>4</v>
      </c>
      <c r="F123" s="175">
        <v>0</v>
      </c>
      <c r="G123" s="176">
        <f t="shared" si="24"/>
        <v>0</v>
      </c>
      <c r="O123" s="170">
        <v>2</v>
      </c>
      <c r="AA123" s="146">
        <v>1</v>
      </c>
      <c r="AB123" s="146">
        <v>7</v>
      </c>
      <c r="AC123" s="146">
        <v>7</v>
      </c>
      <c r="AZ123" s="146">
        <v>2</v>
      </c>
      <c r="BA123" s="146">
        <f t="shared" si="25"/>
        <v>0</v>
      </c>
      <c r="BB123" s="146">
        <f t="shared" si="26"/>
        <v>0</v>
      </c>
      <c r="BC123" s="146">
        <f t="shared" si="27"/>
        <v>0</v>
      </c>
      <c r="BD123" s="146">
        <f t="shared" si="28"/>
        <v>0</v>
      </c>
      <c r="BE123" s="146">
        <f t="shared" si="29"/>
        <v>0</v>
      </c>
      <c r="CA123" s="177">
        <v>1</v>
      </c>
      <c r="CB123" s="177">
        <v>7</v>
      </c>
      <c r="CZ123" s="146">
        <v>1.7000000000000001E-4</v>
      </c>
    </row>
    <row r="124" spans="1:104">
      <c r="A124" s="171">
        <v>101</v>
      </c>
      <c r="B124" s="172" t="s">
        <v>306</v>
      </c>
      <c r="C124" s="173" t="s">
        <v>307</v>
      </c>
      <c r="D124" s="174" t="s">
        <v>123</v>
      </c>
      <c r="E124" s="175">
        <v>3</v>
      </c>
      <c r="F124" s="175">
        <v>0</v>
      </c>
      <c r="G124" s="176">
        <f t="shared" si="24"/>
        <v>0</v>
      </c>
      <c r="O124" s="170">
        <v>2</v>
      </c>
      <c r="AA124" s="146">
        <v>1</v>
      </c>
      <c r="AB124" s="146">
        <v>7</v>
      </c>
      <c r="AC124" s="146">
        <v>7</v>
      </c>
      <c r="AZ124" s="146">
        <v>2</v>
      </c>
      <c r="BA124" s="146">
        <f t="shared" si="25"/>
        <v>0</v>
      </c>
      <c r="BB124" s="146">
        <f t="shared" si="26"/>
        <v>0</v>
      </c>
      <c r="BC124" s="146">
        <f t="shared" si="27"/>
        <v>0</v>
      </c>
      <c r="BD124" s="146">
        <f t="shared" si="28"/>
        <v>0</v>
      </c>
      <c r="BE124" s="146">
        <f t="shared" si="29"/>
        <v>0</v>
      </c>
      <c r="CA124" s="177">
        <v>1</v>
      </c>
      <c r="CB124" s="177">
        <v>7</v>
      </c>
      <c r="CZ124" s="146">
        <v>1.7000000000000001E-4</v>
      </c>
    </row>
    <row r="125" spans="1:104">
      <c r="A125" s="171">
        <v>102</v>
      </c>
      <c r="B125" s="172" t="s">
        <v>308</v>
      </c>
      <c r="C125" s="173" t="s">
        <v>309</v>
      </c>
      <c r="D125" s="174" t="s">
        <v>123</v>
      </c>
      <c r="E125" s="175">
        <v>4</v>
      </c>
      <c r="F125" s="175">
        <v>0</v>
      </c>
      <c r="G125" s="176">
        <f t="shared" si="24"/>
        <v>0</v>
      </c>
      <c r="O125" s="170">
        <v>2</v>
      </c>
      <c r="AA125" s="146">
        <v>1</v>
      </c>
      <c r="AB125" s="146">
        <v>7</v>
      </c>
      <c r="AC125" s="146">
        <v>7</v>
      </c>
      <c r="AZ125" s="146">
        <v>2</v>
      </c>
      <c r="BA125" s="146">
        <f t="shared" si="25"/>
        <v>0</v>
      </c>
      <c r="BB125" s="146">
        <f t="shared" si="26"/>
        <v>0</v>
      </c>
      <c r="BC125" s="146">
        <f t="shared" si="27"/>
        <v>0</v>
      </c>
      <c r="BD125" s="146">
        <f t="shared" si="28"/>
        <v>0</v>
      </c>
      <c r="BE125" s="146">
        <f t="shared" si="29"/>
        <v>0</v>
      </c>
      <c r="CA125" s="177">
        <v>1</v>
      </c>
      <c r="CB125" s="177">
        <v>7</v>
      </c>
      <c r="CZ125" s="146">
        <v>3.2000000000000003E-4</v>
      </c>
    </row>
    <row r="126" spans="1:104">
      <c r="A126" s="171">
        <v>103</v>
      </c>
      <c r="B126" s="172" t="s">
        <v>310</v>
      </c>
      <c r="C126" s="173" t="s">
        <v>311</v>
      </c>
      <c r="D126" s="174" t="s">
        <v>123</v>
      </c>
      <c r="E126" s="175">
        <v>3</v>
      </c>
      <c r="F126" s="175">
        <v>0</v>
      </c>
      <c r="G126" s="176">
        <f t="shared" si="24"/>
        <v>0</v>
      </c>
      <c r="O126" s="170">
        <v>2</v>
      </c>
      <c r="AA126" s="146">
        <v>1</v>
      </c>
      <c r="AB126" s="146">
        <v>7</v>
      </c>
      <c r="AC126" s="146">
        <v>7</v>
      </c>
      <c r="AZ126" s="146">
        <v>2</v>
      </c>
      <c r="BA126" s="146">
        <f t="shared" si="25"/>
        <v>0</v>
      </c>
      <c r="BB126" s="146">
        <f t="shared" si="26"/>
        <v>0</v>
      </c>
      <c r="BC126" s="146">
        <f t="shared" si="27"/>
        <v>0</v>
      </c>
      <c r="BD126" s="146">
        <f t="shared" si="28"/>
        <v>0</v>
      </c>
      <c r="BE126" s="146">
        <f t="shared" si="29"/>
        <v>0</v>
      </c>
      <c r="CA126" s="177">
        <v>1</v>
      </c>
      <c r="CB126" s="177">
        <v>7</v>
      </c>
      <c r="CZ126" s="146">
        <v>4.2000000000000002E-4</v>
      </c>
    </row>
    <row r="127" spans="1:104">
      <c r="A127" s="171">
        <v>104</v>
      </c>
      <c r="B127" s="172" t="s">
        <v>312</v>
      </c>
      <c r="C127" s="173" t="s">
        <v>313</v>
      </c>
      <c r="D127" s="174" t="s">
        <v>123</v>
      </c>
      <c r="E127" s="175">
        <v>3</v>
      </c>
      <c r="F127" s="175">
        <v>0</v>
      </c>
      <c r="G127" s="176">
        <f t="shared" si="24"/>
        <v>0</v>
      </c>
      <c r="O127" s="170">
        <v>2</v>
      </c>
      <c r="AA127" s="146">
        <v>1</v>
      </c>
      <c r="AB127" s="146">
        <v>7</v>
      </c>
      <c r="AC127" s="146">
        <v>7</v>
      </c>
      <c r="AZ127" s="146">
        <v>2</v>
      </c>
      <c r="BA127" s="146">
        <f t="shared" si="25"/>
        <v>0</v>
      </c>
      <c r="BB127" s="146">
        <f t="shared" si="26"/>
        <v>0</v>
      </c>
      <c r="BC127" s="146">
        <f t="shared" si="27"/>
        <v>0</v>
      </c>
      <c r="BD127" s="146">
        <f t="shared" si="28"/>
        <v>0</v>
      </c>
      <c r="BE127" s="146">
        <f t="shared" si="29"/>
        <v>0</v>
      </c>
      <c r="CA127" s="177">
        <v>1</v>
      </c>
      <c r="CB127" s="177">
        <v>7</v>
      </c>
      <c r="CZ127" s="146">
        <v>6.0999999999999997E-4</v>
      </c>
    </row>
    <row r="128" spans="1:104">
      <c r="A128" s="171">
        <v>105</v>
      </c>
      <c r="B128" s="172" t="s">
        <v>314</v>
      </c>
      <c r="C128" s="173" t="s">
        <v>315</v>
      </c>
      <c r="D128" s="174" t="s">
        <v>123</v>
      </c>
      <c r="E128" s="175">
        <v>3</v>
      </c>
      <c r="F128" s="175">
        <v>0</v>
      </c>
      <c r="G128" s="176">
        <f t="shared" si="24"/>
        <v>0</v>
      </c>
      <c r="O128" s="170">
        <v>2</v>
      </c>
      <c r="AA128" s="146">
        <v>1</v>
      </c>
      <c r="AB128" s="146">
        <v>7</v>
      </c>
      <c r="AC128" s="146">
        <v>7</v>
      </c>
      <c r="AZ128" s="146">
        <v>2</v>
      </c>
      <c r="BA128" s="146">
        <f t="shared" si="25"/>
        <v>0</v>
      </c>
      <c r="BB128" s="146">
        <f t="shared" si="26"/>
        <v>0</v>
      </c>
      <c r="BC128" s="146">
        <f t="shared" si="27"/>
        <v>0</v>
      </c>
      <c r="BD128" s="146">
        <f t="shared" si="28"/>
        <v>0</v>
      </c>
      <c r="BE128" s="146">
        <f t="shared" si="29"/>
        <v>0</v>
      </c>
      <c r="CA128" s="177">
        <v>1</v>
      </c>
      <c r="CB128" s="177">
        <v>7</v>
      </c>
      <c r="CZ128" s="146">
        <v>7.3999999999999999E-4</v>
      </c>
    </row>
    <row r="129" spans="1:104">
      <c r="A129" s="171">
        <v>106</v>
      </c>
      <c r="B129" s="172" t="s">
        <v>316</v>
      </c>
      <c r="C129" s="173" t="s">
        <v>317</v>
      </c>
      <c r="D129" s="174" t="s">
        <v>318</v>
      </c>
      <c r="E129" s="175">
        <v>36</v>
      </c>
      <c r="F129" s="175">
        <v>0</v>
      </c>
      <c r="G129" s="176">
        <f t="shared" si="24"/>
        <v>0</v>
      </c>
      <c r="O129" s="170">
        <v>2</v>
      </c>
      <c r="AA129" s="146">
        <v>1</v>
      </c>
      <c r="AB129" s="146">
        <v>7</v>
      </c>
      <c r="AC129" s="146">
        <v>7</v>
      </c>
      <c r="AZ129" s="146">
        <v>2</v>
      </c>
      <c r="BA129" s="146">
        <f t="shared" si="25"/>
        <v>0</v>
      </c>
      <c r="BB129" s="146">
        <f t="shared" si="26"/>
        <v>0</v>
      </c>
      <c r="BC129" s="146">
        <f t="shared" si="27"/>
        <v>0</v>
      </c>
      <c r="BD129" s="146">
        <f t="shared" si="28"/>
        <v>0</v>
      </c>
      <c r="BE129" s="146">
        <f t="shared" si="29"/>
        <v>0</v>
      </c>
      <c r="CA129" s="177">
        <v>1</v>
      </c>
      <c r="CB129" s="177">
        <v>7</v>
      </c>
      <c r="CZ129" s="146">
        <v>1.6999999999999999E-3</v>
      </c>
    </row>
    <row r="130" spans="1:104">
      <c r="A130" s="171">
        <v>107</v>
      </c>
      <c r="B130" s="172" t="s">
        <v>319</v>
      </c>
      <c r="C130" s="173" t="s">
        <v>320</v>
      </c>
      <c r="D130" s="174" t="s">
        <v>123</v>
      </c>
      <c r="E130" s="175">
        <v>2</v>
      </c>
      <c r="F130" s="175">
        <v>0</v>
      </c>
      <c r="G130" s="176">
        <f t="shared" si="24"/>
        <v>0</v>
      </c>
      <c r="O130" s="170">
        <v>2</v>
      </c>
      <c r="AA130" s="146">
        <v>1</v>
      </c>
      <c r="AB130" s="146">
        <v>7</v>
      </c>
      <c r="AC130" s="146">
        <v>7</v>
      </c>
      <c r="AZ130" s="146">
        <v>2</v>
      </c>
      <c r="BA130" s="146">
        <f t="shared" si="25"/>
        <v>0</v>
      </c>
      <c r="BB130" s="146">
        <f t="shared" si="26"/>
        <v>0</v>
      </c>
      <c r="BC130" s="146">
        <f t="shared" si="27"/>
        <v>0</v>
      </c>
      <c r="BD130" s="146">
        <f t="shared" si="28"/>
        <v>0</v>
      </c>
      <c r="BE130" s="146">
        <f t="shared" si="29"/>
        <v>0</v>
      </c>
      <c r="CA130" s="177">
        <v>1</v>
      </c>
      <c r="CB130" s="177">
        <v>7</v>
      </c>
      <c r="CZ130" s="146">
        <v>6.0000000000000002E-5</v>
      </c>
    </row>
    <row r="131" spans="1:104">
      <c r="A131" s="171">
        <v>108</v>
      </c>
      <c r="B131" s="172" t="s">
        <v>321</v>
      </c>
      <c r="C131" s="173" t="s">
        <v>322</v>
      </c>
      <c r="D131" s="174" t="s">
        <v>123</v>
      </c>
      <c r="E131" s="175">
        <v>1</v>
      </c>
      <c r="F131" s="175">
        <v>0</v>
      </c>
      <c r="G131" s="176">
        <f t="shared" si="24"/>
        <v>0</v>
      </c>
      <c r="O131" s="170">
        <v>2</v>
      </c>
      <c r="AA131" s="146">
        <v>1</v>
      </c>
      <c r="AB131" s="146">
        <v>7</v>
      </c>
      <c r="AC131" s="146">
        <v>7</v>
      </c>
      <c r="AZ131" s="146">
        <v>2</v>
      </c>
      <c r="BA131" s="146">
        <f t="shared" si="25"/>
        <v>0</v>
      </c>
      <c r="BB131" s="146">
        <f t="shared" si="26"/>
        <v>0</v>
      </c>
      <c r="BC131" s="146">
        <f t="shared" si="27"/>
        <v>0</v>
      </c>
      <c r="BD131" s="146">
        <f t="shared" si="28"/>
        <v>0</v>
      </c>
      <c r="BE131" s="146">
        <f t="shared" si="29"/>
        <v>0</v>
      </c>
      <c r="CA131" s="177">
        <v>1</v>
      </c>
      <c r="CB131" s="177">
        <v>7</v>
      </c>
      <c r="CZ131" s="146">
        <v>5.4000000000000001E-4</v>
      </c>
    </row>
    <row r="132" spans="1:104" ht="20.399999999999999">
      <c r="A132" s="171">
        <v>109</v>
      </c>
      <c r="B132" s="172" t="s">
        <v>323</v>
      </c>
      <c r="C132" s="173" t="s">
        <v>324</v>
      </c>
      <c r="D132" s="174" t="s">
        <v>123</v>
      </c>
      <c r="E132" s="175">
        <v>3</v>
      </c>
      <c r="F132" s="175">
        <v>0</v>
      </c>
      <c r="G132" s="176">
        <f t="shared" si="24"/>
        <v>0</v>
      </c>
      <c r="O132" s="170">
        <v>2</v>
      </c>
      <c r="AA132" s="146">
        <v>1</v>
      </c>
      <c r="AB132" s="146">
        <v>7</v>
      </c>
      <c r="AC132" s="146">
        <v>7</v>
      </c>
      <c r="AZ132" s="146">
        <v>2</v>
      </c>
      <c r="BA132" s="146">
        <f t="shared" si="25"/>
        <v>0</v>
      </c>
      <c r="BB132" s="146">
        <f t="shared" si="26"/>
        <v>0</v>
      </c>
      <c r="BC132" s="146">
        <f t="shared" si="27"/>
        <v>0</v>
      </c>
      <c r="BD132" s="146">
        <f t="shared" si="28"/>
        <v>0</v>
      </c>
      <c r="BE132" s="146">
        <f t="shared" si="29"/>
        <v>0</v>
      </c>
      <c r="CA132" s="177">
        <v>1</v>
      </c>
      <c r="CB132" s="177">
        <v>7</v>
      </c>
      <c r="CZ132" s="146">
        <v>7.3999999999999999E-4</v>
      </c>
    </row>
    <row r="133" spans="1:104">
      <c r="A133" s="171">
        <v>110</v>
      </c>
      <c r="B133" s="172" t="s">
        <v>325</v>
      </c>
      <c r="C133" s="173" t="s">
        <v>326</v>
      </c>
      <c r="D133" s="174" t="s">
        <v>123</v>
      </c>
      <c r="E133" s="175">
        <v>5</v>
      </c>
      <c r="F133" s="175">
        <v>0</v>
      </c>
      <c r="G133" s="176">
        <f t="shared" ref="G133:G164" si="30">E133*F133</f>
        <v>0</v>
      </c>
      <c r="O133" s="170">
        <v>2</v>
      </c>
      <c r="AA133" s="146">
        <v>1</v>
      </c>
      <c r="AB133" s="146">
        <v>7</v>
      </c>
      <c r="AC133" s="146">
        <v>7</v>
      </c>
      <c r="AZ133" s="146">
        <v>2</v>
      </c>
      <c r="BA133" s="146">
        <f t="shared" ref="BA133:BA164" si="31">IF(AZ133=1,G133,0)</f>
        <v>0</v>
      </c>
      <c r="BB133" s="146">
        <f t="shared" ref="BB133:BB164" si="32">IF(AZ133=2,G133,0)</f>
        <v>0</v>
      </c>
      <c r="BC133" s="146">
        <f t="shared" ref="BC133:BC164" si="33">IF(AZ133=3,G133,0)</f>
        <v>0</v>
      </c>
      <c r="BD133" s="146">
        <f t="shared" ref="BD133:BD164" si="34">IF(AZ133=4,G133,0)</f>
        <v>0</v>
      </c>
      <c r="BE133" s="146">
        <f t="shared" ref="BE133:BE164" si="35">IF(AZ133=5,G133,0)</f>
        <v>0</v>
      </c>
      <c r="CA133" s="177">
        <v>1</v>
      </c>
      <c r="CB133" s="177">
        <v>7</v>
      </c>
      <c r="CZ133" s="146">
        <v>2.0000000000000001E-4</v>
      </c>
    </row>
    <row r="134" spans="1:104">
      <c r="A134" s="171">
        <v>111</v>
      </c>
      <c r="B134" s="172" t="s">
        <v>327</v>
      </c>
      <c r="C134" s="173" t="s">
        <v>328</v>
      </c>
      <c r="D134" s="174" t="s">
        <v>123</v>
      </c>
      <c r="E134" s="175">
        <v>2</v>
      </c>
      <c r="F134" s="175">
        <v>0</v>
      </c>
      <c r="G134" s="176">
        <f t="shared" si="30"/>
        <v>0</v>
      </c>
      <c r="O134" s="170">
        <v>2</v>
      </c>
      <c r="AA134" s="146">
        <v>1</v>
      </c>
      <c r="AB134" s="146">
        <v>7</v>
      </c>
      <c r="AC134" s="146">
        <v>7</v>
      </c>
      <c r="AZ134" s="146">
        <v>2</v>
      </c>
      <c r="BA134" s="146">
        <f t="shared" si="31"/>
        <v>0</v>
      </c>
      <c r="BB134" s="146">
        <f t="shared" si="32"/>
        <v>0</v>
      </c>
      <c r="BC134" s="146">
        <f t="shared" si="33"/>
        <v>0</v>
      </c>
      <c r="BD134" s="146">
        <f t="shared" si="34"/>
        <v>0</v>
      </c>
      <c r="BE134" s="146">
        <f t="shared" si="35"/>
        <v>0</v>
      </c>
      <c r="CA134" s="177">
        <v>1</v>
      </c>
      <c r="CB134" s="177">
        <v>7</v>
      </c>
      <c r="CZ134" s="146">
        <v>2.7E-4</v>
      </c>
    </row>
    <row r="135" spans="1:104">
      <c r="A135" s="171">
        <v>112</v>
      </c>
      <c r="B135" s="172" t="s">
        <v>329</v>
      </c>
      <c r="C135" s="173" t="s">
        <v>330</v>
      </c>
      <c r="D135" s="174" t="s">
        <v>123</v>
      </c>
      <c r="E135" s="175">
        <v>1</v>
      </c>
      <c r="F135" s="175">
        <v>0</v>
      </c>
      <c r="G135" s="176">
        <f t="shared" si="30"/>
        <v>0</v>
      </c>
      <c r="O135" s="170">
        <v>2</v>
      </c>
      <c r="AA135" s="146">
        <v>1</v>
      </c>
      <c r="AB135" s="146">
        <v>7</v>
      </c>
      <c r="AC135" s="146">
        <v>7</v>
      </c>
      <c r="AZ135" s="146">
        <v>2</v>
      </c>
      <c r="BA135" s="146">
        <f t="shared" si="31"/>
        <v>0</v>
      </c>
      <c r="BB135" s="146">
        <f t="shared" si="32"/>
        <v>0</v>
      </c>
      <c r="BC135" s="146">
        <f t="shared" si="33"/>
        <v>0</v>
      </c>
      <c r="BD135" s="146">
        <f t="shared" si="34"/>
        <v>0</v>
      </c>
      <c r="BE135" s="146">
        <f t="shared" si="35"/>
        <v>0</v>
      </c>
      <c r="CA135" s="177">
        <v>1</v>
      </c>
      <c r="CB135" s="177">
        <v>7</v>
      </c>
      <c r="CZ135" s="146">
        <v>3.5E-4</v>
      </c>
    </row>
    <row r="136" spans="1:104">
      <c r="A136" s="171">
        <v>113</v>
      </c>
      <c r="B136" s="172" t="s">
        <v>331</v>
      </c>
      <c r="C136" s="173" t="s">
        <v>332</v>
      </c>
      <c r="D136" s="174" t="s">
        <v>123</v>
      </c>
      <c r="E136" s="175">
        <v>1</v>
      </c>
      <c r="F136" s="175">
        <v>0</v>
      </c>
      <c r="G136" s="176">
        <f t="shared" si="30"/>
        <v>0</v>
      </c>
      <c r="O136" s="170">
        <v>2</v>
      </c>
      <c r="AA136" s="146">
        <v>1</v>
      </c>
      <c r="AB136" s="146">
        <v>7</v>
      </c>
      <c r="AC136" s="146">
        <v>7</v>
      </c>
      <c r="AZ136" s="146">
        <v>2</v>
      </c>
      <c r="BA136" s="146">
        <f t="shared" si="31"/>
        <v>0</v>
      </c>
      <c r="BB136" s="146">
        <f t="shared" si="32"/>
        <v>0</v>
      </c>
      <c r="BC136" s="146">
        <f t="shared" si="33"/>
        <v>0</v>
      </c>
      <c r="BD136" s="146">
        <f t="shared" si="34"/>
        <v>0</v>
      </c>
      <c r="BE136" s="146">
        <f t="shared" si="35"/>
        <v>0</v>
      </c>
      <c r="CA136" s="177">
        <v>1</v>
      </c>
      <c r="CB136" s="177">
        <v>7</v>
      </c>
      <c r="CZ136" s="146">
        <v>7.6999999999999996E-4</v>
      </c>
    </row>
    <row r="137" spans="1:104">
      <c r="A137" s="171">
        <v>114</v>
      </c>
      <c r="B137" s="172" t="s">
        <v>333</v>
      </c>
      <c r="C137" s="173" t="s">
        <v>334</v>
      </c>
      <c r="D137" s="174" t="s">
        <v>123</v>
      </c>
      <c r="E137" s="175">
        <v>5</v>
      </c>
      <c r="F137" s="175">
        <v>0</v>
      </c>
      <c r="G137" s="176">
        <f t="shared" si="30"/>
        <v>0</v>
      </c>
      <c r="O137" s="170">
        <v>2</v>
      </c>
      <c r="AA137" s="146">
        <v>1</v>
      </c>
      <c r="AB137" s="146">
        <v>7</v>
      </c>
      <c r="AC137" s="146">
        <v>7</v>
      </c>
      <c r="AZ137" s="146">
        <v>2</v>
      </c>
      <c r="BA137" s="146">
        <f t="shared" si="31"/>
        <v>0</v>
      </c>
      <c r="BB137" s="146">
        <f t="shared" si="32"/>
        <v>0</v>
      </c>
      <c r="BC137" s="146">
        <f t="shared" si="33"/>
        <v>0</v>
      </c>
      <c r="BD137" s="146">
        <f t="shared" si="34"/>
        <v>0</v>
      </c>
      <c r="BE137" s="146">
        <f t="shared" si="35"/>
        <v>0</v>
      </c>
      <c r="CA137" s="177">
        <v>1</v>
      </c>
      <c r="CB137" s="177">
        <v>7</v>
      </c>
      <c r="CZ137" s="146">
        <v>0</v>
      </c>
    </row>
    <row r="138" spans="1:104">
      <c r="A138" s="171">
        <v>115</v>
      </c>
      <c r="B138" s="172" t="s">
        <v>335</v>
      </c>
      <c r="C138" s="173" t="s">
        <v>336</v>
      </c>
      <c r="D138" s="174" t="s">
        <v>123</v>
      </c>
      <c r="E138" s="175">
        <v>1</v>
      </c>
      <c r="F138" s="175">
        <v>0</v>
      </c>
      <c r="G138" s="176">
        <f t="shared" si="30"/>
        <v>0</v>
      </c>
      <c r="O138" s="170">
        <v>2</v>
      </c>
      <c r="AA138" s="146">
        <v>1</v>
      </c>
      <c r="AB138" s="146">
        <v>7</v>
      </c>
      <c r="AC138" s="146">
        <v>7</v>
      </c>
      <c r="AZ138" s="146">
        <v>2</v>
      </c>
      <c r="BA138" s="146">
        <f t="shared" si="31"/>
        <v>0</v>
      </c>
      <c r="BB138" s="146">
        <f t="shared" si="32"/>
        <v>0</v>
      </c>
      <c r="BC138" s="146">
        <f t="shared" si="33"/>
        <v>0</v>
      </c>
      <c r="BD138" s="146">
        <f t="shared" si="34"/>
        <v>0</v>
      </c>
      <c r="BE138" s="146">
        <f t="shared" si="35"/>
        <v>0</v>
      </c>
      <c r="CA138" s="177">
        <v>1</v>
      </c>
      <c r="CB138" s="177">
        <v>7</v>
      </c>
      <c r="CZ138" s="146">
        <v>0</v>
      </c>
    </row>
    <row r="139" spans="1:104">
      <c r="A139" s="171">
        <v>116</v>
      </c>
      <c r="B139" s="172" t="s">
        <v>337</v>
      </c>
      <c r="C139" s="173" t="s">
        <v>338</v>
      </c>
      <c r="D139" s="174" t="s">
        <v>123</v>
      </c>
      <c r="E139" s="175">
        <v>2</v>
      </c>
      <c r="F139" s="175">
        <v>0</v>
      </c>
      <c r="G139" s="176">
        <f t="shared" si="30"/>
        <v>0</v>
      </c>
      <c r="O139" s="170">
        <v>2</v>
      </c>
      <c r="AA139" s="146">
        <v>1</v>
      </c>
      <c r="AB139" s="146">
        <v>0</v>
      </c>
      <c r="AC139" s="146">
        <v>0</v>
      </c>
      <c r="AZ139" s="146">
        <v>2</v>
      </c>
      <c r="BA139" s="146">
        <f t="shared" si="31"/>
        <v>0</v>
      </c>
      <c r="BB139" s="146">
        <f t="shared" si="32"/>
        <v>0</v>
      </c>
      <c r="BC139" s="146">
        <f t="shared" si="33"/>
        <v>0</v>
      </c>
      <c r="BD139" s="146">
        <f t="shared" si="34"/>
        <v>0</v>
      </c>
      <c r="BE139" s="146">
        <f t="shared" si="35"/>
        <v>0</v>
      </c>
      <c r="CA139" s="177">
        <v>1</v>
      </c>
      <c r="CB139" s="177">
        <v>0</v>
      </c>
      <c r="CZ139" s="146">
        <v>5.9000000000000003E-4</v>
      </c>
    </row>
    <row r="140" spans="1:104">
      <c r="A140" s="171">
        <v>117</v>
      </c>
      <c r="B140" s="172" t="s">
        <v>339</v>
      </c>
      <c r="C140" s="173" t="s">
        <v>340</v>
      </c>
      <c r="D140" s="174" t="s">
        <v>123</v>
      </c>
      <c r="E140" s="175">
        <v>4</v>
      </c>
      <c r="F140" s="175">
        <v>0</v>
      </c>
      <c r="G140" s="176">
        <f t="shared" si="30"/>
        <v>0</v>
      </c>
      <c r="O140" s="170">
        <v>2</v>
      </c>
      <c r="AA140" s="146">
        <v>1</v>
      </c>
      <c r="AB140" s="146">
        <v>7</v>
      </c>
      <c r="AC140" s="146">
        <v>7</v>
      </c>
      <c r="AZ140" s="146">
        <v>2</v>
      </c>
      <c r="BA140" s="146">
        <f t="shared" si="31"/>
        <v>0</v>
      </c>
      <c r="BB140" s="146">
        <f t="shared" si="32"/>
        <v>0</v>
      </c>
      <c r="BC140" s="146">
        <f t="shared" si="33"/>
        <v>0</v>
      </c>
      <c r="BD140" s="146">
        <f t="shared" si="34"/>
        <v>0</v>
      </c>
      <c r="BE140" s="146">
        <f t="shared" si="35"/>
        <v>0</v>
      </c>
      <c r="CA140" s="177">
        <v>1</v>
      </c>
      <c r="CB140" s="177">
        <v>7</v>
      </c>
      <c r="CZ140" s="146">
        <v>9.1E-4</v>
      </c>
    </row>
    <row r="141" spans="1:104">
      <c r="A141" s="171">
        <v>118</v>
      </c>
      <c r="B141" s="172" t="s">
        <v>341</v>
      </c>
      <c r="C141" s="173" t="s">
        <v>342</v>
      </c>
      <c r="D141" s="174" t="s">
        <v>174</v>
      </c>
      <c r="E141" s="175">
        <v>1</v>
      </c>
      <c r="F141" s="175">
        <v>0</v>
      </c>
      <c r="G141" s="176">
        <f t="shared" si="30"/>
        <v>0</v>
      </c>
      <c r="O141" s="170">
        <v>2</v>
      </c>
      <c r="AA141" s="146">
        <v>1</v>
      </c>
      <c r="AB141" s="146">
        <v>7</v>
      </c>
      <c r="AC141" s="146">
        <v>7</v>
      </c>
      <c r="AZ141" s="146">
        <v>2</v>
      </c>
      <c r="BA141" s="146">
        <f t="shared" si="31"/>
        <v>0</v>
      </c>
      <c r="BB141" s="146">
        <f t="shared" si="32"/>
        <v>0</v>
      </c>
      <c r="BC141" s="146">
        <f t="shared" si="33"/>
        <v>0</v>
      </c>
      <c r="BD141" s="146">
        <f t="shared" si="34"/>
        <v>0</v>
      </c>
      <c r="BE141" s="146">
        <f t="shared" si="35"/>
        <v>0</v>
      </c>
      <c r="CA141" s="177">
        <v>1</v>
      </c>
      <c r="CB141" s="177">
        <v>7</v>
      </c>
      <c r="CZ141" s="146">
        <v>3.46E-3</v>
      </c>
    </row>
    <row r="142" spans="1:104">
      <c r="A142" s="171">
        <v>119</v>
      </c>
      <c r="B142" s="172" t="s">
        <v>343</v>
      </c>
      <c r="C142" s="173" t="s">
        <v>344</v>
      </c>
      <c r="D142" s="174" t="s">
        <v>123</v>
      </c>
      <c r="E142" s="175">
        <v>2</v>
      </c>
      <c r="F142" s="175">
        <v>0</v>
      </c>
      <c r="G142" s="176">
        <f t="shared" si="30"/>
        <v>0</v>
      </c>
      <c r="O142" s="170">
        <v>2</v>
      </c>
      <c r="AA142" s="146">
        <v>1</v>
      </c>
      <c r="AB142" s="146">
        <v>7</v>
      </c>
      <c r="AC142" s="146">
        <v>7</v>
      </c>
      <c r="AZ142" s="146">
        <v>2</v>
      </c>
      <c r="BA142" s="146">
        <f t="shared" si="31"/>
        <v>0</v>
      </c>
      <c r="BB142" s="146">
        <f t="shared" si="32"/>
        <v>0</v>
      </c>
      <c r="BC142" s="146">
        <f t="shared" si="33"/>
        <v>0</v>
      </c>
      <c r="BD142" s="146">
        <f t="shared" si="34"/>
        <v>0</v>
      </c>
      <c r="BE142" s="146">
        <f t="shared" si="35"/>
        <v>0</v>
      </c>
      <c r="CA142" s="177">
        <v>1</v>
      </c>
      <c r="CB142" s="177">
        <v>7</v>
      </c>
      <c r="CZ142" s="146">
        <v>2.2399999999999998E-3</v>
      </c>
    </row>
    <row r="143" spans="1:104">
      <c r="A143" s="171">
        <v>120</v>
      </c>
      <c r="B143" s="172" t="s">
        <v>345</v>
      </c>
      <c r="C143" s="173" t="s">
        <v>346</v>
      </c>
      <c r="D143" s="174" t="s">
        <v>109</v>
      </c>
      <c r="E143" s="175">
        <v>510.5</v>
      </c>
      <c r="F143" s="175">
        <v>0</v>
      </c>
      <c r="G143" s="176">
        <f t="shared" si="30"/>
        <v>0</v>
      </c>
      <c r="O143" s="170">
        <v>2</v>
      </c>
      <c r="AA143" s="146">
        <v>1</v>
      </c>
      <c r="AB143" s="146">
        <v>7</v>
      </c>
      <c r="AC143" s="146">
        <v>7</v>
      </c>
      <c r="AZ143" s="146">
        <v>2</v>
      </c>
      <c r="BA143" s="146">
        <f t="shared" si="31"/>
        <v>0</v>
      </c>
      <c r="BB143" s="146">
        <f t="shared" si="32"/>
        <v>0</v>
      </c>
      <c r="BC143" s="146">
        <f t="shared" si="33"/>
        <v>0</v>
      </c>
      <c r="BD143" s="146">
        <f t="shared" si="34"/>
        <v>0</v>
      </c>
      <c r="BE143" s="146">
        <f t="shared" si="35"/>
        <v>0</v>
      </c>
      <c r="CA143" s="177">
        <v>1</v>
      </c>
      <c r="CB143" s="177">
        <v>7</v>
      </c>
      <c r="CZ143" s="146">
        <v>0</v>
      </c>
    </row>
    <row r="144" spans="1:104">
      <c r="A144" s="171">
        <v>121</v>
      </c>
      <c r="B144" s="172" t="s">
        <v>347</v>
      </c>
      <c r="C144" s="173" t="s">
        <v>348</v>
      </c>
      <c r="D144" s="174" t="s">
        <v>109</v>
      </c>
      <c r="E144" s="175">
        <v>510.5</v>
      </c>
      <c r="F144" s="175">
        <v>0</v>
      </c>
      <c r="G144" s="176">
        <f t="shared" si="30"/>
        <v>0</v>
      </c>
      <c r="O144" s="170">
        <v>2</v>
      </c>
      <c r="AA144" s="146">
        <v>1</v>
      </c>
      <c r="AB144" s="146">
        <v>7</v>
      </c>
      <c r="AC144" s="146">
        <v>7</v>
      </c>
      <c r="AZ144" s="146">
        <v>2</v>
      </c>
      <c r="BA144" s="146">
        <f t="shared" si="31"/>
        <v>0</v>
      </c>
      <c r="BB144" s="146">
        <f t="shared" si="32"/>
        <v>0</v>
      </c>
      <c r="BC144" s="146">
        <f t="shared" si="33"/>
        <v>0</v>
      </c>
      <c r="BD144" s="146">
        <f t="shared" si="34"/>
        <v>0</v>
      </c>
      <c r="BE144" s="146">
        <f t="shared" si="35"/>
        <v>0</v>
      </c>
      <c r="CA144" s="177">
        <v>1</v>
      </c>
      <c r="CB144" s="177">
        <v>7</v>
      </c>
      <c r="CZ144" s="146">
        <v>1.0000000000000001E-5</v>
      </c>
    </row>
    <row r="145" spans="1:104" ht="20.399999999999999">
      <c r="A145" s="171">
        <v>122</v>
      </c>
      <c r="B145" s="172" t="s">
        <v>349</v>
      </c>
      <c r="C145" s="173" t="s">
        <v>350</v>
      </c>
      <c r="D145" s="174" t="s">
        <v>109</v>
      </c>
      <c r="E145" s="175">
        <v>12.75</v>
      </c>
      <c r="F145" s="175">
        <v>0</v>
      </c>
      <c r="G145" s="176">
        <f t="shared" si="30"/>
        <v>0</v>
      </c>
      <c r="O145" s="170">
        <v>2</v>
      </c>
      <c r="AA145" s="146">
        <v>1</v>
      </c>
      <c r="AB145" s="146">
        <v>7</v>
      </c>
      <c r="AC145" s="146">
        <v>7</v>
      </c>
      <c r="AZ145" s="146">
        <v>2</v>
      </c>
      <c r="BA145" s="146">
        <f t="shared" si="31"/>
        <v>0</v>
      </c>
      <c r="BB145" s="146">
        <f t="shared" si="32"/>
        <v>0</v>
      </c>
      <c r="BC145" s="146">
        <f t="shared" si="33"/>
        <v>0</v>
      </c>
      <c r="BD145" s="146">
        <f t="shared" si="34"/>
        <v>0</v>
      </c>
      <c r="BE145" s="146">
        <f t="shared" si="35"/>
        <v>0</v>
      </c>
      <c r="CA145" s="177">
        <v>1</v>
      </c>
      <c r="CB145" s="177">
        <v>7</v>
      </c>
      <c r="CZ145" s="146">
        <v>2.5699999999999998E-3</v>
      </c>
    </row>
    <row r="146" spans="1:104" ht="20.399999999999999">
      <c r="A146" s="171">
        <v>123</v>
      </c>
      <c r="B146" s="172" t="s">
        <v>351</v>
      </c>
      <c r="C146" s="173" t="s">
        <v>352</v>
      </c>
      <c r="D146" s="174" t="s">
        <v>109</v>
      </c>
      <c r="E146" s="175">
        <v>1</v>
      </c>
      <c r="F146" s="175">
        <v>0</v>
      </c>
      <c r="G146" s="176">
        <f t="shared" si="30"/>
        <v>0</v>
      </c>
      <c r="O146" s="170">
        <v>2</v>
      </c>
      <c r="AA146" s="146">
        <v>1</v>
      </c>
      <c r="AB146" s="146">
        <v>7</v>
      </c>
      <c r="AC146" s="146">
        <v>7</v>
      </c>
      <c r="AZ146" s="146">
        <v>2</v>
      </c>
      <c r="BA146" s="146">
        <f t="shared" si="31"/>
        <v>0</v>
      </c>
      <c r="BB146" s="146">
        <f t="shared" si="32"/>
        <v>0</v>
      </c>
      <c r="BC146" s="146">
        <f t="shared" si="33"/>
        <v>0</v>
      </c>
      <c r="BD146" s="146">
        <f t="shared" si="34"/>
        <v>0</v>
      </c>
      <c r="BE146" s="146">
        <f t="shared" si="35"/>
        <v>0</v>
      </c>
      <c r="CA146" s="177">
        <v>1</v>
      </c>
      <c r="CB146" s="177">
        <v>7</v>
      </c>
      <c r="CZ146" s="146">
        <v>4.2900000000000004E-3</v>
      </c>
    </row>
    <row r="147" spans="1:104">
      <c r="A147" s="171">
        <v>124</v>
      </c>
      <c r="B147" s="172" t="s">
        <v>353</v>
      </c>
      <c r="C147" s="173" t="s">
        <v>354</v>
      </c>
      <c r="D147" s="174" t="s">
        <v>174</v>
      </c>
      <c r="E147" s="175">
        <v>65</v>
      </c>
      <c r="F147" s="175">
        <v>0</v>
      </c>
      <c r="G147" s="176">
        <f t="shared" si="30"/>
        <v>0</v>
      </c>
      <c r="O147" s="170">
        <v>2</v>
      </c>
      <c r="AA147" s="146">
        <v>1</v>
      </c>
      <c r="AB147" s="146">
        <v>7</v>
      </c>
      <c r="AC147" s="146">
        <v>7</v>
      </c>
      <c r="AZ147" s="146">
        <v>2</v>
      </c>
      <c r="BA147" s="146">
        <f t="shared" si="31"/>
        <v>0</v>
      </c>
      <c r="BB147" s="146">
        <f t="shared" si="32"/>
        <v>0</v>
      </c>
      <c r="BC147" s="146">
        <f t="shared" si="33"/>
        <v>0</v>
      </c>
      <c r="BD147" s="146">
        <f t="shared" si="34"/>
        <v>0</v>
      </c>
      <c r="BE147" s="146">
        <f t="shared" si="35"/>
        <v>0</v>
      </c>
      <c r="CA147" s="177">
        <v>1</v>
      </c>
      <c r="CB147" s="177">
        <v>7</v>
      </c>
      <c r="CZ147" s="146">
        <v>1.7000000000000001E-4</v>
      </c>
    </row>
    <row r="148" spans="1:104">
      <c r="A148" s="171">
        <v>125</v>
      </c>
      <c r="B148" s="172" t="s">
        <v>355</v>
      </c>
      <c r="C148" s="173" t="s">
        <v>356</v>
      </c>
      <c r="D148" s="174" t="s">
        <v>123</v>
      </c>
      <c r="E148" s="175">
        <v>3</v>
      </c>
      <c r="F148" s="175">
        <v>0</v>
      </c>
      <c r="G148" s="176">
        <f t="shared" si="30"/>
        <v>0</v>
      </c>
      <c r="O148" s="170">
        <v>2</v>
      </c>
      <c r="AA148" s="146">
        <v>1</v>
      </c>
      <c r="AB148" s="146">
        <v>7</v>
      </c>
      <c r="AC148" s="146">
        <v>7</v>
      </c>
      <c r="AZ148" s="146">
        <v>2</v>
      </c>
      <c r="BA148" s="146">
        <f t="shared" si="31"/>
        <v>0</v>
      </c>
      <c r="BB148" s="146">
        <f t="shared" si="32"/>
        <v>0</v>
      </c>
      <c r="BC148" s="146">
        <f t="shared" si="33"/>
        <v>0</v>
      </c>
      <c r="BD148" s="146">
        <f t="shared" si="34"/>
        <v>0</v>
      </c>
      <c r="BE148" s="146">
        <f t="shared" si="35"/>
        <v>0</v>
      </c>
      <c r="CA148" s="177">
        <v>1</v>
      </c>
      <c r="CB148" s="177">
        <v>7</v>
      </c>
      <c r="CZ148" s="146">
        <v>9.5E-4</v>
      </c>
    </row>
    <row r="149" spans="1:104">
      <c r="A149" s="171">
        <v>126</v>
      </c>
      <c r="B149" s="172" t="s">
        <v>357</v>
      </c>
      <c r="C149" s="173" t="s">
        <v>358</v>
      </c>
      <c r="D149" s="174" t="s">
        <v>174</v>
      </c>
      <c r="E149" s="175">
        <v>2</v>
      </c>
      <c r="F149" s="175">
        <v>0</v>
      </c>
      <c r="G149" s="176">
        <f t="shared" si="30"/>
        <v>0</v>
      </c>
      <c r="O149" s="170">
        <v>2</v>
      </c>
      <c r="AA149" s="146">
        <v>1</v>
      </c>
      <c r="AB149" s="146">
        <v>7</v>
      </c>
      <c r="AC149" s="146">
        <v>7</v>
      </c>
      <c r="AZ149" s="146">
        <v>2</v>
      </c>
      <c r="BA149" s="146">
        <f t="shared" si="31"/>
        <v>0</v>
      </c>
      <c r="BB149" s="146">
        <f t="shared" si="32"/>
        <v>0</v>
      </c>
      <c r="BC149" s="146">
        <f t="shared" si="33"/>
        <v>0</v>
      </c>
      <c r="BD149" s="146">
        <f t="shared" si="34"/>
        <v>0</v>
      </c>
      <c r="BE149" s="146">
        <f t="shared" si="35"/>
        <v>0</v>
      </c>
      <c r="CA149" s="177">
        <v>1</v>
      </c>
      <c r="CB149" s="177">
        <v>7</v>
      </c>
      <c r="CZ149" s="146">
        <v>6.8799999999999998E-3</v>
      </c>
    </row>
    <row r="150" spans="1:104">
      <c r="A150" s="171">
        <v>127</v>
      </c>
      <c r="B150" s="172" t="s">
        <v>359</v>
      </c>
      <c r="C150" s="173" t="s">
        <v>360</v>
      </c>
      <c r="D150" s="174" t="s">
        <v>174</v>
      </c>
      <c r="E150" s="175">
        <v>1</v>
      </c>
      <c r="F150" s="175">
        <v>0</v>
      </c>
      <c r="G150" s="176">
        <f t="shared" si="30"/>
        <v>0</v>
      </c>
      <c r="O150" s="170">
        <v>2</v>
      </c>
      <c r="AA150" s="146">
        <v>1</v>
      </c>
      <c r="AB150" s="146">
        <v>7</v>
      </c>
      <c r="AC150" s="146">
        <v>7</v>
      </c>
      <c r="AZ150" s="146">
        <v>2</v>
      </c>
      <c r="BA150" s="146">
        <f t="shared" si="31"/>
        <v>0</v>
      </c>
      <c r="BB150" s="146">
        <f t="shared" si="32"/>
        <v>0</v>
      </c>
      <c r="BC150" s="146">
        <f t="shared" si="33"/>
        <v>0</v>
      </c>
      <c r="BD150" s="146">
        <f t="shared" si="34"/>
        <v>0</v>
      </c>
      <c r="BE150" s="146">
        <f t="shared" si="35"/>
        <v>0</v>
      </c>
      <c r="CA150" s="177">
        <v>1</v>
      </c>
      <c r="CB150" s="177">
        <v>7</v>
      </c>
      <c r="CZ150" s="146">
        <v>0.01</v>
      </c>
    </row>
    <row r="151" spans="1:104">
      <c r="A151" s="171">
        <v>128</v>
      </c>
      <c r="B151" s="172" t="s">
        <v>361</v>
      </c>
      <c r="C151" s="173" t="s">
        <v>362</v>
      </c>
      <c r="D151" s="174" t="s">
        <v>174</v>
      </c>
      <c r="E151" s="175">
        <v>1</v>
      </c>
      <c r="F151" s="175">
        <v>0</v>
      </c>
      <c r="G151" s="176">
        <f t="shared" si="30"/>
        <v>0</v>
      </c>
      <c r="O151" s="170">
        <v>2</v>
      </c>
      <c r="AA151" s="146">
        <v>1</v>
      </c>
      <c r="AB151" s="146">
        <v>7</v>
      </c>
      <c r="AC151" s="146">
        <v>7</v>
      </c>
      <c r="AZ151" s="146">
        <v>2</v>
      </c>
      <c r="BA151" s="146">
        <f t="shared" si="31"/>
        <v>0</v>
      </c>
      <c r="BB151" s="146">
        <f t="shared" si="32"/>
        <v>0</v>
      </c>
      <c r="BC151" s="146">
        <f t="shared" si="33"/>
        <v>0</v>
      </c>
      <c r="BD151" s="146">
        <f t="shared" si="34"/>
        <v>0</v>
      </c>
      <c r="BE151" s="146">
        <f t="shared" si="35"/>
        <v>0</v>
      </c>
      <c r="CA151" s="177">
        <v>1</v>
      </c>
      <c r="CB151" s="177">
        <v>7</v>
      </c>
      <c r="CZ151" s="146">
        <v>6.7099999999999998E-3</v>
      </c>
    </row>
    <row r="152" spans="1:104">
      <c r="A152" s="171">
        <v>129</v>
      </c>
      <c r="B152" s="172" t="s">
        <v>363</v>
      </c>
      <c r="C152" s="173" t="s">
        <v>364</v>
      </c>
      <c r="D152" s="174" t="s">
        <v>123</v>
      </c>
      <c r="E152" s="175">
        <v>2</v>
      </c>
      <c r="F152" s="175">
        <v>0</v>
      </c>
      <c r="G152" s="176">
        <f t="shared" si="30"/>
        <v>0</v>
      </c>
      <c r="O152" s="170">
        <v>2</v>
      </c>
      <c r="AA152" s="146">
        <v>1</v>
      </c>
      <c r="AB152" s="146">
        <v>7</v>
      </c>
      <c r="AC152" s="146">
        <v>7</v>
      </c>
      <c r="AZ152" s="146">
        <v>2</v>
      </c>
      <c r="BA152" s="146">
        <f t="shared" si="31"/>
        <v>0</v>
      </c>
      <c r="BB152" s="146">
        <f t="shared" si="32"/>
        <v>0</v>
      </c>
      <c r="BC152" s="146">
        <f t="shared" si="33"/>
        <v>0</v>
      </c>
      <c r="BD152" s="146">
        <f t="shared" si="34"/>
        <v>0</v>
      </c>
      <c r="BE152" s="146">
        <f t="shared" si="35"/>
        <v>0</v>
      </c>
      <c r="CA152" s="177">
        <v>1</v>
      </c>
      <c r="CB152" s="177">
        <v>7</v>
      </c>
      <c r="CZ152" s="146">
        <v>1.74E-3</v>
      </c>
    </row>
    <row r="153" spans="1:104">
      <c r="A153" s="171">
        <v>130</v>
      </c>
      <c r="B153" s="172" t="s">
        <v>365</v>
      </c>
      <c r="C153" s="173" t="s">
        <v>366</v>
      </c>
      <c r="D153" s="174" t="s">
        <v>123</v>
      </c>
      <c r="E153" s="175">
        <v>3</v>
      </c>
      <c r="F153" s="175">
        <v>0</v>
      </c>
      <c r="G153" s="176">
        <f t="shared" si="30"/>
        <v>0</v>
      </c>
      <c r="O153" s="170">
        <v>2</v>
      </c>
      <c r="AA153" s="146">
        <v>1</v>
      </c>
      <c r="AB153" s="146">
        <v>7</v>
      </c>
      <c r="AC153" s="146">
        <v>7</v>
      </c>
      <c r="AZ153" s="146">
        <v>2</v>
      </c>
      <c r="BA153" s="146">
        <f t="shared" si="31"/>
        <v>0</v>
      </c>
      <c r="BB153" s="146">
        <f t="shared" si="32"/>
        <v>0</v>
      </c>
      <c r="BC153" s="146">
        <f t="shared" si="33"/>
        <v>0</v>
      </c>
      <c r="BD153" s="146">
        <f t="shared" si="34"/>
        <v>0</v>
      </c>
      <c r="BE153" s="146">
        <f t="shared" si="35"/>
        <v>0</v>
      </c>
      <c r="CA153" s="177">
        <v>1</v>
      </c>
      <c r="CB153" s="177">
        <v>7</v>
      </c>
      <c r="CZ153" s="146">
        <v>2.2200000000000002E-3</v>
      </c>
    </row>
    <row r="154" spans="1:104">
      <c r="A154" s="171">
        <v>131</v>
      </c>
      <c r="B154" s="172" t="s">
        <v>367</v>
      </c>
      <c r="C154" s="173" t="s">
        <v>368</v>
      </c>
      <c r="D154" s="174" t="s">
        <v>123</v>
      </c>
      <c r="E154" s="175">
        <v>2</v>
      </c>
      <c r="F154" s="175">
        <v>0</v>
      </c>
      <c r="G154" s="176">
        <f t="shared" si="30"/>
        <v>0</v>
      </c>
      <c r="O154" s="170">
        <v>2</v>
      </c>
      <c r="AA154" s="146">
        <v>3</v>
      </c>
      <c r="AB154" s="146">
        <v>7</v>
      </c>
      <c r="AC154" s="146">
        <v>28654276</v>
      </c>
      <c r="AZ154" s="146">
        <v>2</v>
      </c>
      <c r="BA154" s="146">
        <f t="shared" si="31"/>
        <v>0</v>
      </c>
      <c r="BB154" s="146">
        <f t="shared" si="32"/>
        <v>0</v>
      </c>
      <c r="BC154" s="146">
        <f t="shared" si="33"/>
        <v>0</v>
      </c>
      <c r="BD154" s="146">
        <f t="shared" si="34"/>
        <v>0</v>
      </c>
      <c r="BE154" s="146">
        <f t="shared" si="35"/>
        <v>0</v>
      </c>
      <c r="CA154" s="177">
        <v>3</v>
      </c>
      <c r="CB154" s="177">
        <v>7</v>
      </c>
      <c r="CZ154" s="146">
        <v>1.8000000000000001E-4</v>
      </c>
    </row>
    <row r="155" spans="1:104">
      <c r="A155" s="171">
        <v>132</v>
      </c>
      <c r="B155" s="172" t="s">
        <v>369</v>
      </c>
      <c r="C155" s="173" t="s">
        <v>370</v>
      </c>
      <c r="D155" s="174" t="s">
        <v>123</v>
      </c>
      <c r="E155" s="175">
        <v>4</v>
      </c>
      <c r="F155" s="175">
        <v>0</v>
      </c>
      <c r="G155" s="176">
        <f t="shared" si="30"/>
        <v>0</v>
      </c>
      <c r="O155" s="170">
        <v>2</v>
      </c>
      <c r="AA155" s="146">
        <v>3</v>
      </c>
      <c r="AB155" s="146">
        <v>7</v>
      </c>
      <c r="AC155" s="146">
        <v>28654278</v>
      </c>
      <c r="AZ155" s="146">
        <v>2</v>
      </c>
      <c r="BA155" s="146">
        <f t="shared" si="31"/>
        <v>0</v>
      </c>
      <c r="BB155" s="146">
        <f t="shared" si="32"/>
        <v>0</v>
      </c>
      <c r="BC155" s="146">
        <f t="shared" si="33"/>
        <v>0</v>
      </c>
      <c r="BD155" s="146">
        <f t="shared" si="34"/>
        <v>0</v>
      </c>
      <c r="BE155" s="146">
        <f t="shared" si="35"/>
        <v>0</v>
      </c>
      <c r="CA155" s="177">
        <v>3</v>
      </c>
      <c r="CB155" s="177">
        <v>7</v>
      </c>
      <c r="CZ155" s="146">
        <v>4.4000000000000002E-4</v>
      </c>
    </row>
    <row r="156" spans="1:104">
      <c r="A156" s="171">
        <v>133</v>
      </c>
      <c r="B156" s="172" t="s">
        <v>371</v>
      </c>
      <c r="C156" s="173" t="s">
        <v>372</v>
      </c>
      <c r="D156" s="174" t="s">
        <v>123</v>
      </c>
      <c r="E156" s="175">
        <v>1</v>
      </c>
      <c r="F156" s="175">
        <v>0</v>
      </c>
      <c r="G156" s="176">
        <f t="shared" si="30"/>
        <v>0</v>
      </c>
      <c r="O156" s="170">
        <v>2</v>
      </c>
      <c r="AA156" s="146">
        <v>3</v>
      </c>
      <c r="AB156" s="146">
        <v>7</v>
      </c>
      <c r="AC156" s="146">
        <v>38832223</v>
      </c>
      <c r="AZ156" s="146">
        <v>2</v>
      </c>
      <c r="BA156" s="146">
        <f t="shared" si="31"/>
        <v>0</v>
      </c>
      <c r="BB156" s="146">
        <f t="shared" si="32"/>
        <v>0</v>
      </c>
      <c r="BC156" s="146">
        <f t="shared" si="33"/>
        <v>0</v>
      </c>
      <c r="BD156" s="146">
        <f t="shared" si="34"/>
        <v>0</v>
      </c>
      <c r="BE156" s="146">
        <f t="shared" si="35"/>
        <v>0</v>
      </c>
      <c r="CA156" s="177">
        <v>3</v>
      </c>
      <c r="CB156" s="177">
        <v>7</v>
      </c>
      <c r="CZ156" s="146">
        <v>0</v>
      </c>
    </row>
    <row r="157" spans="1:104">
      <c r="A157" s="171">
        <v>134</v>
      </c>
      <c r="B157" s="172" t="s">
        <v>373</v>
      </c>
      <c r="C157" s="173" t="s">
        <v>374</v>
      </c>
      <c r="D157" s="174" t="s">
        <v>123</v>
      </c>
      <c r="E157" s="175">
        <v>3</v>
      </c>
      <c r="F157" s="175">
        <v>0</v>
      </c>
      <c r="G157" s="176">
        <f t="shared" si="30"/>
        <v>0</v>
      </c>
      <c r="O157" s="170">
        <v>2</v>
      </c>
      <c r="AA157" s="146">
        <v>3</v>
      </c>
      <c r="AB157" s="146">
        <v>7</v>
      </c>
      <c r="AC157" s="146">
        <v>38841252</v>
      </c>
      <c r="AZ157" s="146">
        <v>2</v>
      </c>
      <c r="BA157" s="146">
        <f t="shared" si="31"/>
        <v>0</v>
      </c>
      <c r="BB157" s="146">
        <f t="shared" si="32"/>
        <v>0</v>
      </c>
      <c r="BC157" s="146">
        <f t="shared" si="33"/>
        <v>0</v>
      </c>
      <c r="BD157" s="146">
        <f t="shared" si="34"/>
        <v>0</v>
      </c>
      <c r="BE157" s="146">
        <f t="shared" si="35"/>
        <v>0</v>
      </c>
      <c r="CA157" s="177">
        <v>3</v>
      </c>
      <c r="CB157" s="177">
        <v>7</v>
      </c>
      <c r="CZ157" s="146">
        <v>7.0000000000000001E-3</v>
      </c>
    </row>
    <row r="158" spans="1:104">
      <c r="A158" s="171">
        <v>135</v>
      </c>
      <c r="B158" s="172" t="s">
        <v>375</v>
      </c>
      <c r="C158" s="173" t="s">
        <v>376</v>
      </c>
      <c r="D158" s="174" t="s">
        <v>123</v>
      </c>
      <c r="E158" s="175">
        <v>5</v>
      </c>
      <c r="F158" s="175">
        <v>0</v>
      </c>
      <c r="G158" s="176">
        <f t="shared" si="30"/>
        <v>0</v>
      </c>
      <c r="O158" s="170">
        <v>2</v>
      </c>
      <c r="AA158" s="146">
        <v>3</v>
      </c>
      <c r="AB158" s="146">
        <v>7</v>
      </c>
      <c r="AC158" s="146" t="s">
        <v>375</v>
      </c>
      <c r="AZ158" s="146">
        <v>2</v>
      </c>
      <c r="BA158" s="146">
        <f t="shared" si="31"/>
        <v>0</v>
      </c>
      <c r="BB158" s="146">
        <f t="shared" si="32"/>
        <v>0</v>
      </c>
      <c r="BC158" s="146">
        <f t="shared" si="33"/>
        <v>0</v>
      </c>
      <c r="BD158" s="146">
        <f t="shared" si="34"/>
        <v>0</v>
      </c>
      <c r="BE158" s="146">
        <f t="shared" si="35"/>
        <v>0</v>
      </c>
      <c r="CA158" s="177">
        <v>3</v>
      </c>
      <c r="CB158" s="177">
        <v>7</v>
      </c>
      <c r="CZ158" s="146">
        <v>2.5000000000000001E-4</v>
      </c>
    </row>
    <row r="159" spans="1:104">
      <c r="A159" s="171">
        <v>136</v>
      </c>
      <c r="B159" s="172" t="s">
        <v>377</v>
      </c>
      <c r="C159" s="173" t="s">
        <v>378</v>
      </c>
      <c r="D159" s="174" t="s">
        <v>123</v>
      </c>
      <c r="E159" s="175">
        <v>1</v>
      </c>
      <c r="F159" s="175">
        <v>0</v>
      </c>
      <c r="G159" s="176">
        <f t="shared" si="30"/>
        <v>0</v>
      </c>
      <c r="O159" s="170">
        <v>2</v>
      </c>
      <c r="AA159" s="146">
        <v>3</v>
      </c>
      <c r="AB159" s="146">
        <v>7</v>
      </c>
      <c r="AC159" s="146" t="s">
        <v>377</v>
      </c>
      <c r="AZ159" s="146">
        <v>2</v>
      </c>
      <c r="BA159" s="146">
        <f t="shared" si="31"/>
        <v>0</v>
      </c>
      <c r="BB159" s="146">
        <f t="shared" si="32"/>
        <v>0</v>
      </c>
      <c r="BC159" s="146">
        <f t="shared" si="33"/>
        <v>0</v>
      </c>
      <c r="BD159" s="146">
        <f t="shared" si="34"/>
        <v>0</v>
      </c>
      <c r="BE159" s="146">
        <f t="shared" si="35"/>
        <v>0</v>
      </c>
      <c r="CA159" s="177">
        <v>3</v>
      </c>
      <c r="CB159" s="177">
        <v>7</v>
      </c>
      <c r="CZ159" s="146">
        <v>4.0000000000000002E-4</v>
      </c>
    </row>
    <row r="160" spans="1:104">
      <c r="A160" s="171">
        <v>137</v>
      </c>
      <c r="B160" s="172" t="s">
        <v>379</v>
      </c>
      <c r="C160" s="173" t="s">
        <v>380</v>
      </c>
      <c r="D160" s="174" t="s">
        <v>109</v>
      </c>
      <c r="E160" s="175">
        <v>148</v>
      </c>
      <c r="F160" s="175">
        <v>0</v>
      </c>
      <c r="G160" s="176">
        <f t="shared" si="30"/>
        <v>0</v>
      </c>
      <c r="O160" s="170">
        <v>2</v>
      </c>
      <c r="AA160" s="146">
        <v>3</v>
      </c>
      <c r="AB160" s="146">
        <v>7</v>
      </c>
      <c r="AC160" s="146">
        <v>63154510</v>
      </c>
      <c r="AZ160" s="146">
        <v>2</v>
      </c>
      <c r="BA160" s="146">
        <f t="shared" si="31"/>
        <v>0</v>
      </c>
      <c r="BB160" s="146">
        <f t="shared" si="32"/>
        <v>0</v>
      </c>
      <c r="BC160" s="146">
        <f t="shared" si="33"/>
        <v>0</v>
      </c>
      <c r="BD160" s="146">
        <f t="shared" si="34"/>
        <v>0</v>
      </c>
      <c r="BE160" s="146">
        <f t="shared" si="35"/>
        <v>0</v>
      </c>
      <c r="CA160" s="177">
        <v>3</v>
      </c>
      <c r="CB160" s="177">
        <v>7</v>
      </c>
      <c r="CZ160" s="146">
        <v>2.7E-4</v>
      </c>
    </row>
    <row r="161" spans="1:104">
      <c r="A161" s="171">
        <v>138</v>
      </c>
      <c r="B161" s="172" t="s">
        <v>381</v>
      </c>
      <c r="C161" s="173" t="s">
        <v>382</v>
      </c>
      <c r="D161" s="174" t="s">
        <v>109</v>
      </c>
      <c r="E161" s="175">
        <v>51.5</v>
      </c>
      <c r="F161" s="175">
        <v>0</v>
      </c>
      <c r="G161" s="176">
        <f t="shared" si="30"/>
        <v>0</v>
      </c>
      <c r="O161" s="170">
        <v>2</v>
      </c>
      <c r="AA161" s="146">
        <v>3</v>
      </c>
      <c r="AB161" s="146">
        <v>7</v>
      </c>
      <c r="AC161" s="146">
        <v>63154531</v>
      </c>
      <c r="AZ161" s="146">
        <v>2</v>
      </c>
      <c r="BA161" s="146">
        <f t="shared" si="31"/>
        <v>0</v>
      </c>
      <c r="BB161" s="146">
        <f t="shared" si="32"/>
        <v>0</v>
      </c>
      <c r="BC161" s="146">
        <f t="shared" si="33"/>
        <v>0</v>
      </c>
      <c r="BD161" s="146">
        <f t="shared" si="34"/>
        <v>0</v>
      </c>
      <c r="BE161" s="146">
        <f t="shared" si="35"/>
        <v>0</v>
      </c>
      <c r="CA161" s="177">
        <v>3</v>
      </c>
      <c r="CB161" s="177">
        <v>7</v>
      </c>
      <c r="CZ161" s="146">
        <v>2.9E-4</v>
      </c>
    </row>
    <row r="162" spans="1:104">
      <c r="A162" s="171">
        <v>139</v>
      </c>
      <c r="B162" s="172" t="s">
        <v>383</v>
      </c>
      <c r="C162" s="173" t="s">
        <v>384</v>
      </c>
      <c r="D162" s="174" t="s">
        <v>109</v>
      </c>
      <c r="E162" s="175">
        <v>26</v>
      </c>
      <c r="F162" s="175">
        <v>0</v>
      </c>
      <c r="G162" s="176">
        <f t="shared" si="30"/>
        <v>0</v>
      </c>
      <c r="O162" s="170">
        <v>2</v>
      </c>
      <c r="AA162" s="146">
        <v>3</v>
      </c>
      <c r="AB162" s="146">
        <v>7</v>
      </c>
      <c r="AC162" s="146">
        <v>63154572</v>
      </c>
      <c r="AZ162" s="146">
        <v>2</v>
      </c>
      <c r="BA162" s="146">
        <f t="shared" si="31"/>
        <v>0</v>
      </c>
      <c r="BB162" s="146">
        <f t="shared" si="32"/>
        <v>0</v>
      </c>
      <c r="BC162" s="146">
        <f t="shared" si="33"/>
        <v>0</v>
      </c>
      <c r="BD162" s="146">
        <f t="shared" si="34"/>
        <v>0</v>
      </c>
      <c r="BE162" s="146">
        <f t="shared" si="35"/>
        <v>0</v>
      </c>
      <c r="CA162" s="177">
        <v>3</v>
      </c>
      <c r="CB162" s="177">
        <v>7</v>
      </c>
      <c r="CZ162" s="146">
        <v>6.4999999999999997E-4</v>
      </c>
    </row>
    <row r="163" spans="1:104">
      <c r="A163" s="171">
        <v>140</v>
      </c>
      <c r="B163" s="172" t="s">
        <v>385</v>
      </c>
      <c r="C163" s="173" t="s">
        <v>386</v>
      </c>
      <c r="D163" s="174" t="s">
        <v>109</v>
      </c>
      <c r="E163" s="175">
        <v>13</v>
      </c>
      <c r="F163" s="175">
        <v>0</v>
      </c>
      <c r="G163" s="176">
        <f t="shared" si="30"/>
        <v>0</v>
      </c>
      <c r="O163" s="170">
        <v>2</v>
      </c>
      <c r="AA163" s="146">
        <v>3</v>
      </c>
      <c r="AB163" s="146">
        <v>7</v>
      </c>
      <c r="AC163" s="146">
        <v>63154573</v>
      </c>
      <c r="AZ163" s="146">
        <v>2</v>
      </c>
      <c r="BA163" s="146">
        <f t="shared" si="31"/>
        <v>0</v>
      </c>
      <c r="BB163" s="146">
        <f t="shared" si="32"/>
        <v>0</v>
      </c>
      <c r="BC163" s="146">
        <f t="shared" si="33"/>
        <v>0</v>
      </c>
      <c r="BD163" s="146">
        <f t="shared" si="34"/>
        <v>0</v>
      </c>
      <c r="BE163" s="146">
        <f t="shared" si="35"/>
        <v>0</v>
      </c>
      <c r="CA163" s="177">
        <v>3</v>
      </c>
      <c r="CB163" s="177">
        <v>7</v>
      </c>
      <c r="CZ163" s="146">
        <v>7.2000000000000005E-4</v>
      </c>
    </row>
    <row r="164" spans="1:104">
      <c r="A164" s="171">
        <v>141</v>
      </c>
      <c r="B164" s="172" t="s">
        <v>387</v>
      </c>
      <c r="C164" s="173" t="s">
        <v>388</v>
      </c>
      <c r="D164" s="174" t="s">
        <v>112</v>
      </c>
      <c r="E164" s="175">
        <v>2.4564925</v>
      </c>
      <c r="F164" s="175">
        <v>0</v>
      </c>
      <c r="G164" s="176">
        <f t="shared" si="30"/>
        <v>0</v>
      </c>
      <c r="O164" s="170">
        <v>2</v>
      </c>
      <c r="AA164" s="146">
        <v>7</v>
      </c>
      <c r="AB164" s="146">
        <v>1001</v>
      </c>
      <c r="AC164" s="146">
        <v>5</v>
      </c>
      <c r="AZ164" s="146">
        <v>2</v>
      </c>
      <c r="BA164" s="146">
        <f t="shared" si="31"/>
        <v>0</v>
      </c>
      <c r="BB164" s="146">
        <f t="shared" si="32"/>
        <v>0</v>
      </c>
      <c r="BC164" s="146">
        <f t="shared" si="33"/>
        <v>0</v>
      </c>
      <c r="BD164" s="146">
        <f t="shared" si="34"/>
        <v>0</v>
      </c>
      <c r="BE164" s="146">
        <f t="shared" si="35"/>
        <v>0</v>
      </c>
      <c r="CA164" s="177">
        <v>7</v>
      </c>
      <c r="CB164" s="177">
        <v>1001</v>
      </c>
      <c r="CZ164" s="146">
        <v>0</v>
      </c>
    </row>
    <row r="165" spans="1:104">
      <c r="A165" s="178"/>
      <c r="B165" s="179" t="s">
        <v>76</v>
      </c>
      <c r="C165" s="180" t="str">
        <f>CONCATENATE(B100," ",C100)</f>
        <v>722 Vnitřní vodovod</v>
      </c>
      <c r="D165" s="181"/>
      <c r="E165" s="182"/>
      <c r="F165" s="183"/>
      <c r="G165" s="184">
        <f>SUM(G100:G164)</f>
        <v>0</v>
      </c>
      <c r="O165" s="170">
        <v>4</v>
      </c>
      <c r="BA165" s="185">
        <f>SUM(BA100:BA164)</f>
        <v>0</v>
      </c>
      <c r="BB165" s="185">
        <f>SUM(BB100:BB164)</f>
        <v>0</v>
      </c>
      <c r="BC165" s="185">
        <f>SUM(BC100:BC164)</f>
        <v>0</v>
      </c>
      <c r="BD165" s="185">
        <f>SUM(BD100:BD164)</f>
        <v>0</v>
      </c>
      <c r="BE165" s="185">
        <f>SUM(BE100:BE164)</f>
        <v>0</v>
      </c>
    </row>
    <row r="166" spans="1:104">
      <c r="A166" s="163" t="s">
        <v>72</v>
      </c>
      <c r="B166" s="164" t="s">
        <v>389</v>
      </c>
      <c r="C166" s="165" t="s">
        <v>390</v>
      </c>
      <c r="D166" s="166"/>
      <c r="E166" s="167"/>
      <c r="F166" s="167"/>
      <c r="G166" s="168"/>
      <c r="H166" s="169"/>
      <c r="I166" s="169"/>
      <c r="O166" s="170">
        <v>1</v>
      </c>
    </row>
    <row r="167" spans="1:104" ht="20.399999999999999">
      <c r="A167" s="171">
        <v>142</v>
      </c>
      <c r="B167" s="172" t="s">
        <v>391</v>
      </c>
      <c r="C167" s="173" t="s">
        <v>392</v>
      </c>
      <c r="D167" s="174" t="s">
        <v>123</v>
      </c>
      <c r="E167" s="175">
        <v>7</v>
      </c>
      <c r="F167" s="175">
        <v>0</v>
      </c>
      <c r="G167" s="176">
        <f t="shared" ref="G167:G196" si="36">E167*F167</f>
        <v>0</v>
      </c>
      <c r="O167" s="170">
        <v>2</v>
      </c>
      <c r="AA167" s="146">
        <v>1</v>
      </c>
      <c r="AB167" s="146">
        <v>7</v>
      </c>
      <c r="AC167" s="146">
        <v>7</v>
      </c>
      <c r="AZ167" s="146">
        <v>2</v>
      </c>
      <c r="BA167" s="146">
        <f t="shared" ref="BA167:BA196" si="37">IF(AZ167=1,G167,0)</f>
        <v>0</v>
      </c>
      <c r="BB167" s="146">
        <f t="shared" ref="BB167:BB196" si="38">IF(AZ167=2,G167,0)</f>
        <v>0</v>
      </c>
      <c r="BC167" s="146">
        <f t="shared" ref="BC167:BC196" si="39">IF(AZ167=3,G167,0)</f>
        <v>0</v>
      </c>
      <c r="BD167" s="146">
        <f t="shared" ref="BD167:BD196" si="40">IF(AZ167=4,G167,0)</f>
        <v>0</v>
      </c>
      <c r="BE167" s="146">
        <f t="shared" ref="BE167:BE196" si="41">IF(AZ167=5,G167,0)</f>
        <v>0</v>
      </c>
      <c r="CA167" s="177">
        <v>1</v>
      </c>
      <c r="CB167" s="177">
        <v>7</v>
      </c>
      <c r="CZ167" s="146">
        <v>7.5000000000000002E-4</v>
      </c>
    </row>
    <row r="168" spans="1:104">
      <c r="A168" s="171">
        <v>143</v>
      </c>
      <c r="B168" s="172" t="s">
        <v>393</v>
      </c>
      <c r="C168" s="173" t="s">
        <v>394</v>
      </c>
      <c r="D168" s="174" t="s">
        <v>123</v>
      </c>
      <c r="E168" s="175">
        <v>2</v>
      </c>
      <c r="F168" s="175">
        <v>0</v>
      </c>
      <c r="G168" s="176">
        <f t="shared" si="36"/>
        <v>0</v>
      </c>
      <c r="O168" s="170">
        <v>2</v>
      </c>
      <c r="AA168" s="146">
        <v>1</v>
      </c>
      <c r="AB168" s="146">
        <v>7</v>
      </c>
      <c r="AC168" s="146">
        <v>7</v>
      </c>
      <c r="AZ168" s="146">
        <v>2</v>
      </c>
      <c r="BA168" s="146">
        <f t="shared" si="37"/>
        <v>0</v>
      </c>
      <c r="BB168" s="146">
        <f t="shared" si="38"/>
        <v>0</v>
      </c>
      <c r="BC168" s="146">
        <f t="shared" si="39"/>
        <v>0</v>
      </c>
      <c r="BD168" s="146">
        <f t="shared" si="40"/>
        <v>0</v>
      </c>
      <c r="BE168" s="146">
        <f t="shared" si="41"/>
        <v>0</v>
      </c>
      <c r="CA168" s="177">
        <v>1</v>
      </c>
      <c r="CB168" s="177">
        <v>7</v>
      </c>
      <c r="CZ168" s="146">
        <v>7.5000000000000002E-4</v>
      </c>
    </row>
    <row r="169" spans="1:104" ht="20.399999999999999">
      <c r="A169" s="171">
        <v>144</v>
      </c>
      <c r="B169" s="172" t="s">
        <v>395</v>
      </c>
      <c r="C169" s="173" t="s">
        <v>396</v>
      </c>
      <c r="D169" s="174" t="s">
        <v>174</v>
      </c>
      <c r="E169" s="175">
        <v>1</v>
      </c>
      <c r="F169" s="175">
        <v>0</v>
      </c>
      <c r="G169" s="176">
        <f t="shared" si="36"/>
        <v>0</v>
      </c>
      <c r="O169" s="170">
        <v>2</v>
      </c>
      <c r="AA169" s="146">
        <v>1</v>
      </c>
      <c r="AB169" s="146">
        <v>7</v>
      </c>
      <c r="AC169" s="146">
        <v>7</v>
      </c>
      <c r="AZ169" s="146">
        <v>2</v>
      </c>
      <c r="BA169" s="146">
        <f t="shared" si="37"/>
        <v>0</v>
      </c>
      <c r="BB169" s="146">
        <f t="shared" si="38"/>
        <v>0</v>
      </c>
      <c r="BC169" s="146">
        <f t="shared" si="39"/>
        <v>0</v>
      </c>
      <c r="BD169" s="146">
        <f t="shared" si="40"/>
        <v>0</v>
      </c>
      <c r="BE169" s="146">
        <f t="shared" si="41"/>
        <v>0</v>
      </c>
      <c r="CA169" s="177">
        <v>1</v>
      </c>
      <c r="CB169" s="177">
        <v>7</v>
      </c>
      <c r="CZ169" s="146">
        <v>3.2219999999999999E-2</v>
      </c>
    </row>
    <row r="170" spans="1:104" ht="20.399999999999999">
      <c r="A170" s="171">
        <v>145</v>
      </c>
      <c r="B170" s="172" t="s">
        <v>397</v>
      </c>
      <c r="C170" s="173" t="s">
        <v>398</v>
      </c>
      <c r="D170" s="174" t="s">
        <v>174</v>
      </c>
      <c r="E170" s="175">
        <v>21</v>
      </c>
      <c r="F170" s="175">
        <v>0</v>
      </c>
      <c r="G170" s="176">
        <f t="shared" si="36"/>
        <v>0</v>
      </c>
      <c r="O170" s="170">
        <v>2</v>
      </c>
      <c r="AA170" s="146">
        <v>1</v>
      </c>
      <c r="AB170" s="146">
        <v>7</v>
      </c>
      <c r="AC170" s="146">
        <v>7</v>
      </c>
      <c r="AZ170" s="146">
        <v>2</v>
      </c>
      <c r="BA170" s="146">
        <f t="shared" si="37"/>
        <v>0</v>
      </c>
      <c r="BB170" s="146">
        <f t="shared" si="38"/>
        <v>0</v>
      </c>
      <c r="BC170" s="146">
        <f t="shared" si="39"/>
        <v>0</v>
      </c>
      <c r="BD170" s="146">
        <f t="shared" si="40"/>
        <v>0</v>
      </c>
      <c r="BE170" s="146">
        <f t="shared" si="41"/>
        <v>0</v>
      </c>
      <c r="CA170" s="177">
        <v>1</v>
      </c>
      <c r="CB170" s="177">
        <v>7</v>
      </c>
      <c r="CZ170" s="146">
        <v>3.4189999999999998E-2</v>
      </c>
    </row>
    <row r="171" spans="1:104">
      <c r="A171" s="171">
        <v>146</v>
      </c>
      <c r="B171" s="172" t="s">
        <v>399</v>
      </c>
      <c r="C171" s="173" t="s">
        <v>400</v>
      </c>
      <c r="D171" s="174" t="s">
        <v>174</v>
      </c>
      <c r="E171" s="175">
        <v>1</v>
      </c>
      <c r="F171" s="175">
        <v>0</v>
      </c>
      <c r="G171" s="176">
        <f t="shared" si="36"/>
        <v>0</v>
      </c>
      <c r="O171" s="170">
        <v>2</v>
      </c>
      <c r="AA171" s="146">
        <v>1</v>
      </c>
      <c r="AB171" s="146">
        <v>7</v>
      </c>
      <c r="AC171" s="146">
        <v>7</v>
      </c>
      <c r="AZ171" s="146">
        <v>2</v>
      </c>
      <c r="BA171" s="146">
        <f t="shared" si="37"/>
        <v>0</v>
      </c>
      <c r="BB171" s="146">
        <f t="shared" si="38"/>
        <v>0</v>
      </c>
      <c r="BC171" s="146">
        <f t="shared" si="39"/>
        <v>0</v>
      </c>
      <c r="BD171" s="146">
        <f t="shared" si="40"/>
        <v>0</v>
      </c>
      <c r="BE171" s="146">
        <f t="shared" si="41"/>
        <v>0</v>
      </c>
      <c r="CA171" s="177">
        <v>1</v>
      </c>
      <c r="CB171" s="177">
        <v>7</v>
      </c>
      <c r="CZ171" s="146">
        <v>1.772E-2</v>
      </c>
    </row>
    <row r="172" spans="1:104">
      <c r="A172" s="171">
        <v>147</v>
      </c>
      <c r="B172" s="172" t="s">
        <v>401</v>
      </c>
      <c r="C172" s="173" t="s">
        <v>402</v>
      </c>
      <c r="D172" s="174" t="s">
        <v>174</v>
      </c>
      <c r="E172" s="175">
        <v>2</v>
      </c>
      <c r="F172" s="175">
        <v>0</v>
      </c>
      <c r="G172" s="176">
        <f t="shared" si="36"/>
        <v>0</v>
      </c>
      <c r="O172" s="170">
        <v>2</v>
      </c>
      <c r="AA172" s="146">
        <v>1</v>
      </c>
      <c r="AB172" s="146">
        <v>7</v>
      </c>
      <c r="AC172" s="146">
        <v>7</v>
      </c>
      <c r="AZ172" s="146">
        <v>2</v>
      </c>
      <c r="BA172" s="146">
        <f t="shared" si="37"/>
        <v>0</v>
      </c>
      <c r="BB172" s="146">
        <f t="shared" si="38"/>
        <v>0</v>
      </c>
      <c r="BC172" s="146">
        <f t="shared" si="39"/>
        <v>0</v>
      </c>
      <c r="BD172" s="146">
        <f t="shared" si="40"/>
        <v>0</v>
      </c>
      <c r="BE172" s="146">
        <f t="shared" si="41"/>
        <v>0</v>
      </c>
      <c r="CA172" s="177">
        <v>1</v>
      </c>
      <c r="CB172" s="177">
        <v>7</v>
      </c>
      <c r="CZ172" s="146">
        <v>1.251E-2</v>
      </c>
    </row>
    <row r="173" spans="1:104">
      <c r="A173" s="171">
        <v>148</v>
      </c>
      <c r="B173" s="172" t="s">
        <v>403</v>
      </c>
      <c r="C173" s="173" t="s">
        <v>404</v>
      </c>
      <c r="D173" s="174" t="s">
        <v>75</v>
      </c>
      <c r="E173" s="175">
        <v>24</v>
      </c>
      <c r="F173" s="175">
        <v>0</v>
      </c>
      <c r="G173" s="176">
        <f t="shared" si="36"/>
        <v>0</v>
      </c>
      <c r="O173" s="170">
        <v>2</v>
      </c>
      <c r="AA173" s="146">
        <v>1</v>
      </c>
      <c r="AB173" s="146">
        <v>7</v>
      </c>
      <c r="AC173" s="146">
        <v>7</v>
      </c>
      <c r="AZ173" s="146">
        <v>2</v>
      </c>
      <c r="BA173" s="146">
        <f t="shared" si="37"/>
        <v>0</v>
      </c>
      <c r="BB173" s="146">
        <f t="shared" si="38"/>
        <v>0</v>
      </c>
      <c r="BC173" s="146">
        <f t="shared" si="39"/>
        <v>0</v>
      </c>
      <c r="BD173" s="146">
        <f t="shared" si="40"/>
        <v>0</v>
      </c>
      <c r="BE173" s="146">
        <f t="shared" si="41"/>
        <v>0</v>
      </c>
      <c r="CA173" s="177">
        <v>1</v>
      </c>
      <c r="CB173" s="177">
        <v>7</v>
      </c>
      <c r="CZ173" s="146">
        <v>1.8509999999999999E-2</v>
      </c>
    </row>
    <row r="174" spans="1:104">
      <c r="A174" s="171">
        <v>149</v>
      </c>
      <c r="B174" s="172" t="s">
        <v>405</v>
      </c>
      <c r="C174" s="173" t="s">
        <v>406</v>
      </c>
      <c r="D174" s="174" t="s">
        <v>174</v>
      </c>
      <c r="E174" s="175">
        <v>2</v>
      </c>
      <c r="F174" s="175">
        <v>0</v>
      </c>
      <c r="G174" s="176">
        <f t="shared" si="36"/>
        <v>0</v>
      </c>
      <c r="O174" s="170">
        <v>2</v>
      </c>
      <c r="AA174" s="146">
        <v>1</v>
      </c>
      <c r="AB174" s="146">
        <v>7</v>
      </c>
      <c r="AC174" s="146">
        <v>7</v>
      </c>
      <c r="AZ174" s="146">
        <v>2</v>
      </c>
      <c r="BA174" s="146">
        <f t="shared" si="37"/>
        <v>0</v>
      </c>
      <c r="BB174" s="146">
        <f t="shared" si="38"/>
        <v>0</v>
      </c>
      <c r="BC174" s="146">
        <f t="shared" si="39"/>
        <v>0</v>
      </c>
      <c r="BD174" s="146">
        <f t="shared" si="40"/>
        <v>0</v>
      </c>
      <c r="BE174" s="146">
        <f t="shared" si="41"/>
        <v>0</v>
      </c>
      <c r="CA174" s="177">
        <v>1</v>
      </c>
      <c r="CB174" s="177">
        <v>7</v>
      </c>
      <c r="CZ174" s="146">
        <v>7.0000000000000001E-3</v>
      </c>
    </row>
    <row r="175" spans="1:104" ht="20.399999999999999">
      <c r="A175" s="171">
        <v>150</v>
      </c>
      <c r="B175" s="172" t="s">
        <v>407</v>
      </c>
      <c r="C175" s="173" t="s">
        <v>408</v>
      </c>
      <c r="D175" s="174" t="s">
        <v>174</v>
      </c>
      <c r="E175" s="175">
        <v>5</v>
      </c>
      <c r="F175" s="175">
        <v>0</v>
      </c>
      <c r="G175" s="176">
        <f t="shared" si="36"/>
        <v>0</v>
      </c>
      <c r="O175" s="170">
        <v>2</v>
      </c>
      <c r="AA175" s="146">
        <v>1</v>
      </c>
      <c r="AB175" s="146">
        <v>7</v>
      </c>
      <c r="AC175" s="146">
        <v>7</v>
      </c>
      <c r="AZ175" s="146">
        <v>2</v>
      </c>
      <c r="BA175" s="146">
        <f t="shared" si="37"/>
        <v>0</v>
      </c>
      <c r="BB175" s="146">
        <f t="shared" si="38"/>
        <v>0</v>
      </c>
      <c r="BC175" s="146">
        <f t="shared" si="39"/>
        <v>0</v>
      </c>
      <c r="BD175" s="146">
        <f t="shared" si="40"/>
        <v>0</v>
      </c>
      <c r="BE175" s="146">
        <f t="shared" si="41"/>
        <v>0</v>
      </c>
      <c r="CA175" s="177">
        <v>1</v>
      </c>
      <c r="CB175" s="177">
        <v>7</v>
      </c>
      <c r="CZ175" s="146">
        <v>1.6E-2</v>
      </c>
    </row>
    <row r="176" spans="1:104">
      <c r="A176" s="171">
        <v>151</v>
      </c>
      <c r="B176" s="172" t="s">
        <v>409</v>
      </c>
      <c r="C176" s="173" t="s">
        <v>410</v>
      </c>
      <c r="D176" s="174" t="s">
        <v>174</v>
      </c>
      <c r="E176" s="175">
        <v>24</v>
      </c>
      <c r="F176" s="175">
        <v>0</v>
      </c>
      <c r="G176" s="176">
        <f t="shared" si="36"/>
        <v>0</v>
      </c>
      <c r="O176" s="170">
        <v>2</v>
      </c>
      <c r="AA176" s="146">
        <v>1</v>
      </c>
      <c r="AB176" s="146">
        <v>7</v>
      </c>
      <c r="AC176" s="146">
        <v>7</v>
      </c>
      <c r="AZ176" s="146">
        <v>2</v>
      </c>
      <c r="BA176" s="146">
        <f t="shared" si="37"/>
        <v>0</v>
      </c>
      <c r="BB176" s="146">
        <f t="shared" si="38"/>
        <v>0</v>
      </c>
      <c r="BC176" s="146">
        <f t="shared" si="39"/>
        <v>0</v>
      </c>
      <c r="BD176" s="146">
        <f t="shared" si="40"/>
        <v>0</v>
      </c>
      <c r="BE176" s="146">
        <f t="shared" si="41"/>
        <v>0</v>
      </c>
      <c r="CA176" s="177">
        <v>1</v>
      </c>
      <c r="CB176" s="177">
        <v>7</v>
      </c>
      <c r="CZ176" s="146">
        <v>1.14E-2</v>
      </c>
    </row>
    <row r="177" spans="1:104" ht="20.399999999999999">
      <c r="A177" s="171">
        <v>152</v>
      </c>
      <c r="B177" s="172" t="s">
        <v>411</v>
      </c>
      <c r="C177" s="173" t="s">
        <v>412</v>
      </c>
      <c r="D177" s="174" t="s">
        <v>174</v>
      </c>
      <c r="E177" s="175">
        <v>4</v>
      </c>
      <c r="F177" s="175">
        <v>0</v>
      </c>
      <c r="G177" s="176">
        <f t="shared" si="36"/>
        <v>0</v>
      </c>
      <c r="O177" s="170">
        <v>2</v>
      </c>
      <c r="AA177" s="146">
        <v>1</v>
      </c>
      <c r="AB177" s="146">
        <v>7</v>
      </c>
      <c r="AC177" s="146">
        <v>7</v>
      </c>
      <c r="AZ177" s="146">
        <v>2</v>
      </c>
      <c r="BA177" s="146">
        <f t="shared" si="37"/>
        <v>0</v>
      </c>
      <c r="BB177" s="146">
        <f t="shared" si="38"/>
        <v>0</v>
      </c>
      <c r="BC177" s="146">
        <f t="shared" si="39"/>
        <v>0</v>
      </c>
      <c r="BD177" s="146">
        <f t="shared" si="40"/>
        <v>0</v>
      </c>
      <c r="BE177" s="146">
        <f t="shared" si="41"/>
        <v>0</v>
      </c>
      <c r="CA177" s="177">
        <v>1</v>
      </c>
      <c r="CB177" s="177">
        <v>7</v>
      </c>
      <c r="CZ177" s="146">
        <v>1.5169999999999999E-2</v>
      </c>
    </row>
    <row r="178" spans="1:104">
      <c r="A178" s="171">
        <v>153</v>
      </c>
      <c r="B178" s="172" t="s">
        <v>413</v>
      </c>
      <c r="C178" s="173" t="s">
        <v>414</v>
      </c>
      <c r="D178" s="174" t="s">
        <v>174</v>
      </c>
      <c r="E178" s="175">
        <v>29</v>
      </c>
      <c r="F178" s="175">
        <v>0</v>
      </c>
      <c r="G178" s="176">
        <f t="shared" si="36"/>
        <v>0</v>
      </c>
      <c r="O178" s="170">
        <v>2</v>
      </c>
      <c r="AA178" s="146">
        <v>1</v>
      </c>
      <c r="AB178" s="146">
        <v>7</v>
      </c>
      <c r="AC178" s="146">
        <v>7</v>
      </c>
      <c r="AZ178" s="146">
        <v>2</v>
      </c>
      <c r="BA178" s="146">
        <f t="shared" si="37"/>
        <v>0</v>
      </c>
      <c r="BB178" s="146">
        <f t="shared" si="38"/>
        <v>0</v>
      </c>
      <c r="BC178" s="146">
        <f t="shared" si="39"/>
        <v>0</v>
      </c>
      <c r="BD178" s="146">
        <f t="shared" si="40"/>
        <v>0</v>
      </c>
      <c r="BE178" s="146">
        <f t="shared" si="41"/>
        <v>0</v>
      </c>
      <c r="CA178" s="177">
        <v>1</v>
      </c>
      <c r="CB178" s="177">
        <v>7</v>
      </c>
      <c r="CZ178" s="146">
        <v>5.2999999999999998E-4</v>
      </c>
    </row>
    <row r="179" spans="1:104">
      <c r="A179" s="171">
        <v>154</v>
      </c>
      <c r="B179" s="172" t="s">
        <v>415</v>
      </c>
      <c r="C179" s="173" t="s">
        <v>416</v>
      </c>
      <c r="D179" s="174" t="s">
        <v>174</v>
      </c>
      <c r="E179" s="175">
        <v>4</v>
      </c>
      <c r="F179" s="175">
        <v>0</v>
      </c>
      <c r="G179" s="176">
        <f t="shared" si="36"/>
        <v>0</v>
      </c>
      <c r="O179" s="170">
        <v>2</v>
      </c>
      <c r="AA179" s="146">
        <v>1</v>
      </c>
      <c r="AB179" s="146">
        <v>7</v>
      </c>
      <c r="AC179" s="146">
        <v>7</v>
      </c>
      <c r="AZ179" s="146">
        <v>2</v>
      </c>
      <c r="BA179" s="146">
        <f t="shared" si="37"/>
        <v>0</v>
      </c>
      <c r="BB179" s="146">
        <f t="shared" si="38"/>
        <v>0</v>
      </c>
      <c r="BC179" s="146">
        <f t="shared" si="39"/>
        <v>0</v>
      </c>
      <c r="BD179" s="146">
        <f t="shared" si="40"/>
        <v>0</v>
      </c>
      <c r="BE179" s="146">
        <f t="shared" si="41"/>
        <v>0</v>
      </c>
      <c r="CA179" s="177">
        <v>1</v>
      </c>
      <c r="CB179" s="177">
        <v>7</v>
      </c>
      <c r="CZ179" s="146">
        <v>5.2999999999999998E-4</v>
      </c>
    </row>
    <row r="180" spans="1:104">
      <c r="A180" s="171">
        <v>155</v>
      </c>
      <c r="B180" s="172" t="s">
        <v>417</v>
      </c>
      <c r="C180" s="173" t="s">
        <v>418</v>
      </c>
      <c r="D180" s="174" t="s">
        <v>174</v>
      </c>
      <c r="E180" s="175">
        <v>29</v>
      </c>
      <c r="F180" s="175">
        <v>0</v>
      </c>
      <c r="G180" s="176">
        <f t="shared" si="36"/>
        <v>0</v>
      </c>
      <c r="O180" s="170">
        <v>2</v>
      </c>
      <c r="AA180" s="146">
        <v>1</v>
      </c>
      <c r="AB180" s="146">
        <v>7</v>
      </c>
      <c r="AC180" s="146">
        <v>7</v>
      </c>
      <c r="AZ180" s="146">
        <v>2</v>
      </c>
      <c r="BA180" s="146">
        <f t="shared" si="37"/>
        <v>0</v>
      </c>
      <c r="BB180" s="146">
        <f t="shared" si="38"/>
        <v>0</v>
      </c>
      <c r="BC180" s="146">
        <f t="shared" si="39"/>
        <v>0</v>
      </c>
      <c r="BD180" s="146">
        <f t="shared" si="40"/>
        <v>0</v>
      </c>
      <c r="BE180" s="146">
        <f t="shared" si="41"/>
        <v>0</v>
      </c>
      <c r="CA180" s="177">
        <v>1</v>
      </c>
      <c r="CB180" s="177">
        <v>7</v>
      </c>
      <c r="CZ180" s="146">
        <v>5.2999999999999998E-4</v>
      </c>
    </row>
    <row r="181" spans="1:104">
      <c r="A181" s="171">
        <v>156</v>
      </c>
      <c r="B181" s="172" t="s">
        <v>419</v>
      </c>
      <c r="C181" s="173" t="s">
        <v>420</v>
      </c>
      <c r="D181" s="174" t="s">
        <v>123</v>
      </c>
      <c r="E181" s="175">
        <v>1</v>
      </c>
      <c r="F181" s="175">
        <v>0</v>
      </c>
      <c r="G181" s="176">
        <f t="shared" si="36"/>
        <v>0</v>
      </c>
      <c r="O181" s="170">
        <v>2</v>
      </c>
      <c r="AA181" s="146">
        <v>1</v>
      </c>
      <c r="AB181" s="146">
        <v>7</v>
      </c>
      <c r="AC181" s="146">
        <v>7</v>
      </c>
      <c r="AZ181" s="146">
        <v>2</v>
      </c>
      <c r="BA181" s="146">
        <f t="shared" si="37"/>
        <v>0</v>
      </c>
      <c r="BB181" s="146">
        <f t="shared" si="38"/>
        <v>0</v>
      </c>
      <c r="BC181" s="146">
        <f t="shared" si="39"/>
        <v>0</v>
      </c>
      <c r="BD181" s="146">
        <f t="shared" si="40"/>
        <v>0</v>
      </c>
      <c r="BE181" s="146">
        <f t="shared" si="41"/>
        <v>0</v>
      </c>
      <c r="CA181" s="177">
        <v>1</v>
      </c>
      <c r="CB181" s="177">
        <v>7</v>
      </c>
      <c r="CZ181" s="146">
        <v>5.0899999999999999E-3</v>
      </c>
    </row>
    <row r="182" spans="1:104">
      <c r="A182" s="171">
        <v>157</v>
      </c>
      <c r="B182" s="172" t="s">
        <v>421</v>
      </c>
      <c r="C182" s="173" t="s">
        <v>422</v>
      </c>
      <c r="D182" s="174" t="s">
        <v>174</v>
      </c>
      <c r="E182" s="175">
        <v>2</v>
      </c>
      <c r="F182" s="175">
        <v>0</v>
      </c>
      <c r="G182" s="176">
        <f t="shared" si="36"/>
        <v>0</v>
      </c>
      <c r="O182" s="170">
        <v>2</v>
      </c>
      <c r="AA182" s="146">
        <v>1</v>
      </c>
      <c r="AB182" s="146">
        <v>7</v>
      </c>
      <c r="AC182" s="146">
        <v>7</v>
      </c>
      <c r="AZ182" s="146">
        <v>2</v>
      </c>
      <c r="BA182" s="146">
        <f t="shared" si="37"/>
        <v>0</v>
      </c>
      <c r="BB182" s="146">
        <f t="shared" si="38"/>
        <v>0</v>
      </c>
      <c r="BC182" s="146">
        <f t="shared" si="39"/>
        <v>0</v>
      </c>
      <c r="BD182" s="146">
        <f t="shared" si="40"/>
        <v>0</v>
      </c>
      <c r="BE182" s="146">
        <f t="shared" si="41"/>
        <v>0</v>
      </c>
      <c r="CA182" s="177">
        <v>1</v>
      </c>
      <c r="CB182" s="177">
        <v>7</v>
      </c>
      <c r="CZ182" s="146">
        <v>9.2899999999999996E-3</v>
      </c>
    </row>
    <row r="183" spans="1:104" ht="20.399999999999999">
      <c r="A183" s="171">
        <v>158</v>
      </c>
      <c r="B183" s="172" t="s">
        <v>423</v>
      </c>
      <c r="C183" s="173" t="s">
        <v>424</v>
      </c>
      <c r="D183" s="174" t="s">
        <v>123</v>
      </c>
      <c r="E183" s="175">
        <v>4</v>
      </c>
      <c r="F183" s="175">
        <v>0</v>
      </c>
      <c r="G183" s="176">
        <f t="shared" si="36"/>
        <v>0</v>
      </c>
      <c r="O183" s="170">
        <v>2</v>
      </c>
      <c r="AA183" s="146">
        <v>1</v>
      </c>
      <c r="AB183" s="146">
        <v>7</v>
      </c>
      <c r="AC183" s="146">
        <v>7</v>
      </c>
      <c r="AZ183" s="146">
        <v>2</v>
      </c>
      <c r="BA183" s="146">
        <f t="shared" si="37"/>
        <v>0</v>
      </c>
      <c r="BB183" s="146">
        <f t="shared" si="38"/>
        <v>0</v>
      </c>
      <c r="BC183" s="146">
        <f t="shared" si="39"/>
        <v>0</v>
      </c>
      <c r="BD183" s="146">
        <f t="shared" si="40"/>
        <v>0</v>
      </c>
      <c r="BE183" s="146">
        <f t="shared" si="41"/>
        <v>0</v>
      </c>
      <c r="CA183" s="177">
        <v>1</v>
      </c>
      <c r="CB183" s="177">
        <v>7</v>
      </c>
      <c r="CZ183" s="146">
        <v>9.0000000000000006E-5</v>
      </c>
    </row>
    <row r="184" spans="1:104" ht="20.399999999999999">
      <c r="A184" s="171">
        <v>159</v>
      </c>
      <c r="B184" s="172" t="s">
        <v>425</v>
      </c>
      <c r="C184" s="173" t="s">
        <v>426</v>
      </c>
      <c r="D184" s="174" t="s">
        <v>123</v>
      </c>
      <c r="E184" s="175">
        <v>24</v>
      </c>
      <c r="F184" s="175">
        <v>0</v>
      </c>
      <c r="G184" s="176">
        <f t="shared" si="36"/>
        <v>0</v>
      </c>
      <c r="O184" s="170">
        <v>2</v>
      </c>
      <c r="AA184" s="146">
        <v>1</v>
      </c>
      <c r="AB184" s="146">
        <v>7</v>
      </c>
      <c r="AC184" s="146">
        <v>7</v>
      </c>
      <c r="AZ184" s="146">
        <v>2</v>
      </c>
      <c r="BA184" s="146">
        <f t="shared" si="37"/>
        <v>0</v>
      </c>
      <c r="BB184" s="146">
        <f t="shared" si="38"/>
        <v>0</v>
      </c>
      <c r="BC184" s="146">
        <f t="shared" si="39"/>
        <v>0</v>
      </c>
      <c r="BD184" s="146">
        <f t="shared" si="40"/>
        <v>0</v>
      </c>
      <c r="BE184" s="146">
        <f t="shared" si="41"/>
        <v>0</v>
      </c>
      <c r="CA184" s="177">
        <v>1</v>
      </c>
      <c r="CB184" s="177">
        <v>7</v>
      </c>
      <c r="CZ184" s="146">
        <v>1.72E-3</v>
      </c>
    </row>
    <row r="185" spans="1:104">
      <c r="A185" s="171">
        <v>160</v>
      </c>
      <c r="B185" s="172" t="s">
        <v>427</v>
      </c>
      <c r="C185" s="173" t="s">
        <v>428</v>
      </c>
      <c r="D185" s="174" t="s">
        <v>123</v>
      </c>
      <c r="E185" s="175">
        <v>7</v>
      </c>
      <c r="F185" s="175">
        <v>0</v>
      </c>
      <c r="G185" s="176">
        <f t="shared" si="36"/>
        <v>0</v>
      </c>
      <c r="O185" s="170">
        <v>2</v>
      </c>
      <c r="AA185" s="146">
        <v>1</v>
      </c>
      <c r="AB185" s="146">
        <v>7</v>
      </c>
      <c r="AC185" s="146">
        <v>7</v>
      </c>
      <c r="AZ185" s="146">
        <v>2</v>
      </c>
      <c r="BA185" s="146">
        <f t="shared" si="37"/>
        <v>0</v>
      </c>
      <c r="BB185" s="146">
        <f t="shared" si="38"/>
        <v>0</v>
      </c>
      <c r="BC185" s="146">
        <f t="shared" si="39"/>
        <v>0</v>
      </c>
      <c r="BD185" s="146">
        <f t="shared" si="40"/>
        <v>0</v>
      </c>
      <c r="BE185" s="146">
        <f t="shared" si="41"/>
        <v>0</v>
      </c>
      <c r="CA185" s="177">
        <v>1</v>
      </c>
      <c r="CB185" s="177">
        <v>7</v>
      </c>
      <c r="CZ185" s="146">
        <v>1.0399999999999999E-3</v>
      </c>
    </row>
    <row r="186" spans="1:104">
      <c r="A186" s="171">
        <v>161</v>
      </c>
      <c r="B186" s="172" t="s">
        <v>429</v>
      </c>
      <c r="C186" s="173" t="s">
        <v>430</v>
      </c>
      <c r="D186" s="174" t="s">
        <v>123</v>
      </c>
      <c r="E186" s="175">
        <v>6</v>
      </c>
      <c r="F186" s="175">
        <v>0</v>
      </c>
      <c r="G186" s="176">
        <f t="shared" si="36"/>
        <v>0</v>
      </c>
      <c r="O186" s="170">
        <v>2</v>
      </c>
      <c r="AA186" s="146">
        <v>1</v>
      </c>
      <c r="AB186" s="146">
        <v>7</v>
      </c>
      <c r="AC186" s="146">
        <v>7</v>
      </c>
      <c r="AZ186" s="146">
        <v>2</v>
      </c>
      <c r="BA186" s="146">
        <f t="shared" si="37"/>
        <v>0</v>
      </c>
      <c r="BB186" s="146">
        <f t="shared" si="38"/>
        <v>0</v>
      </c>
      <c r="BC186" s="146">
        <f t="shared" si="39"/>
        <v>0</v>
      </c>
      <c r="BD186" s="146">
        <f t="shared" si="40"/>
        <v>0</v>
      </c>
      <c r="BE186" s="146">
        <f t="shared" si="41"/>
        <v>0</v>
      </c>
      <c r="CA186" s="177">
        <v>1</v>
      </c>
      <c r="CB186" s="177">
        <v>7</v>
      </c>
      <c r="CZ186" s="146">
        <v>0</v>
      </c>
    </row>
    <row r="187" spans="1:104" ht="20.399999999999999">
      <c r="A187" s="171">
        <v>162</v>
      </c>
      <c r="B187" s="172" t="s">
        <v>431</v>
      </c>
      <c r="C187" s="173" t="s">
        <v>432</v>
      </c>
      <c r="D187" s="174" t="s">
        <v>123</v>
      </c>
      <c r="E187" s="175">
        <v>6</v>
      </c>
      <c r="F187" s="175">
        <v>0</v>
      </c>
      <c r="G187" s="176">
        <f t="shared" si="36"/>
        <v>0</v>
      </c>
      <c r="O187" s="170">
        <v>2</v>
      </c>
      <c r="AA187" s="146">
        <v>1</v>
      </c>
      <c r="AB187" s="146">
        <v>7</v>
      </c>
      <c r="AC187" s="146">
        <v>7</v>
      </c>
      <c r="AZ187" s="146">
        <v>2</v>
      </c>
      <c r="BA187" s="146">
        <f t="shared" si="37"/>
        <v>0</v>
      </c>
      <c r="BB187" s="146">
        <f t="shared" si="38"/>
        <v>0</v>
      </c>
      <c r="BC187" s="146">
        <f t="shared" si="39"/>
        <v>0</v>
      </c>
      <c r="BD187" s="146">
        <f t="shared" si="40"/>
        <v>0</v>
      </c>
      <c r="BE187" s="146">
        <f t="shared" si="41"/>
        <v>0</v>
      </c>
      <c r="CA187" s="177">
        <v>1</v>
      </c>
      <c r="CB187" s="177">
        <v>7</v>
      </c>
      <c r="CZ187" s="146">
        <v>1.9300000000000001E-3</v>
      </c>
    </row>
    <row r="188" spans="1:104">
      <c r="A188" s="171">
        <v>163</v>
      </c>
      <c r="B188" s="172" t="s">
        <v>433</v>
      </c>
      <c r="C188" s="173" t="s">
        <v>434</v>
      </c>
      <c r="D188" s="174" t="s">
        <v>123</v>
      </c>
      <c r="E188" s="175">
        <v>2</v>
      </c>
      <c r="F188" s="175">
        <v>0</v>
      </c>
      <c r="G188" s="176">
        <f t="shared" si="36"/>
        <v>0</v>
      </c>
      <c r="O188" s="170">
        <v>2</v>
      </c>
      <c r="AA188" s="146">
        <v>1</v>
      </c>
      <c r="AB188" s="146">
        <v>7</v>
      </c>
      <c r="AC188" s="146">
        <v>7</v>
      </c>
      <c r="AZ188" s="146">
        <v>2</v>
      </c>
      <c r="BA188" s="146">
        <f t="shared" si="37"/>
        <v>0</v>
      </c>
      <c r="BB188" s="146">
        <f t="shared" si="38"/>
        <v>0</v>
      </c>
      <c r="BC188" s="146">
        <f t="shared" si="39"/>
        <v>0</v>
      </c>
      <c r="BD188" s="146">
        <f t="shared" si="40"/>
        <v>0</v>
      </c>
      <c r="BE188" s="146">
        <f t="shared" si="41"/>
        <v>0</v>
      </c>
      <c r="CA188" s="177">
        <v>1</v>
      </c>
      <c r="CB188" s="177">
        <v>7</v>
      </c>
      <c r="CZ188" s="146">
        <v>3.2000000000000003E-4</v>
      </c>
    </row>
    <row r="189" spans="1:104" ht="20.399999999999999">
      <c r="A189" s="171">
        <v>164</v>
      </c>
      <c r="B189" s="172" t="s">
        <v>435</v>
      </c>
      <c r="C189" s="173" t="s">
        <v>436</v>
      </c>
      <c r="D189" s="174" t="s">
        <v>123</v>
      </c>
      <c r="E189" s="175">
        <v>5</v>
      </c>
      <c r="F189" s="175">
        <v>0</v>
      </c>
      <c r="G189" s="176">
        <f t="shared" si="36"/>
        <v>0</v>
      </c>
      <c r="O189" s="170">
        <v>2</v>
      </c>
      <c r="AA189" s="146">
        <v>1</v>
      </c>
      <c r="AB189" s="146">
        <v>7</v>
      </c>
      <c r="AC189" s="146">
        <v>7</v>
      </c>
      <c r="AZ189" s="146">
        <v>2</v>
      </c>
      <c r="BA189" s="146">
        <f t="shared" si="37"/>
        <v>0</v>
      </c>
      <c r="BB189" s="146">
        <f t="shared" si="38"/>
        <v>0</v>
      </c>
      <c r="BC189" s="146">
        <f t="shared" si="39"/>
        <v>0</v>
      </c>
      <c r="BD189" s="146">
        <f t="shared" si="40"/>
        <v>0</v>
      </c>
      <c r="BE189" s="146">
        <f t="shared" si="41"/>
        <v>0</v>
      </c>
      <c r="CA189" s="177">
        <v>1</v>
      </c>
      <c r="CB189" s="177">
        <v>7</v>
      </c>
      <c r="CZ189" s="146">
        <v>1.8000000000000001E-4</v>
      </c>
    </row>
    <row r="190" spans="1:104">
      <c r="A190" s="171">
        <v>165</v>
      </c>
      <c r="B190" s="172" t="s">
        <v>437</v>
      </c>
      <c r="C190" s="173" t="s">
        <v>438</v>
      </c>
      <c r="D190" s="174" t="s">
        <v>123</v>
      </c>
      <c r="E190" s="175">
        <v>2</v>
      </c>
      <c r="F190" s="175">
        <v>0</v>
      </c>
      <c r="G190" s="176">
        <f t="shared" si="36"/>
        <v>0</v>
      </c>
      <c r="O190" s="170">
        <v>2</v>
      </c>
      <c r="AA190" s="146">
        <v>1</v>
      </c>
      <c r="AB190" s="146">
        <v>7</v>
      </c>
      <c r="AC190" s="146">
        <v>7</v>
      </c>
      <c r="AZ190" s="146">
        <v>2</v>
      </c>
      <c r="BA190" s="146">
        <f t="shared" si="37"/>
        <v>0</v>
      </c>
      <c r="BB190" s="146">
        <f t="shared" si="38"/>
        <v>0</v>
      </c>
      <c r="BC190" s="146">
        <f t="shared" si="39"/>
        <v>0</v>
      </c>
      <c r="BD190" s="146">
        <f t="shared" si="40"/>
        <v>0</v>
      </c>
      <c r="BE190" s="146">
        <f t="shared" si="41"/>
        <v>0</v>
      </c>
      <c r="CA190" s="177">
        <v>1</v>
      </c>
      <c r="CB190" s="177">
        <v>7</v>
      </c>
      <c r="CZ190" s="146">
        <v>2.7999999999999998E-4</v>
      </c>
    </row>
    <row r="191" spans="1:104">
      <c r="A191" s="171">
        <v>166</v>
      </c>
      <c r="B191" s="172" t="s">
        <v>439</v>
      </c>
      <c r="C191" s="173" t="s">
        <v>440</v>
      </c>
      <c r="D191" s="174" t="s">
        <v>123</v>
      </c>
      <c r="E191" s="175">
        <v>1</v>
      </c>
      <c r="F191" s="175">
        <v>0</v>
      </c>
      <c r="G191" s="176">
        <f t="shared" si="36"/>
        <v>0</v>
      </c>
      <c r="O191" s="170">
        <v>2</v>
      </c>
      <c r="AA191" s="146">
        <v>1</v>
      </c>
      <c r="AB191" s="146">
        <v>7</v>
      </c>
      <c r="AC191" s="146">
        <v>7</v>
      </c>
      <c r="AZ191" s="146">
        <v>2</v>
      </c>
      <c r="BA191" s="146">
        <f t="shared" si="37"/>
        <v>0</v>
      </c>
      <c r="BB191" s="146">
        <f t="shared" si="38"/>
        <v>0</v>
      </c>
      <c r="BC191" s="146">
        <f t="shared" si="39"/>
        <v>0</v>
      </c>
      <c r="BD191" s="146">
        <f t="shared" si="40"/>
        <v>0</v>
      </c>
      <c r="BE191" s="146">
        <f t="shared" si="41"/>
        <v>0</v>
      </c>
      <c r="CA191" s="177">
        <v>1</v>
      </c>
      <c r="CB191" s="177">
        <v>7</v>
      </c>
      <c r="CZ191" s="146">
        <v>2.2000000000000001E-4</v>
      </c>
    </row>
    <row r="192" spans="1:104">
      <c r="A192" s="171">
        <v>167</v>
      </c>
      <c r="B192" s="172" t="s">
        <v>441</v>
      </c>
      <c r="C192" s="173" t="s">
        <v>442</v>
      </c>
      <c r="D192" s="174" t="s">
        <v>123</v>
      </c>
      <c r="E192" s="175">
        <v>28</v>
      </c>
      <c r="F192" s="175">
        <v>0</v>
      </c>
      <c r="G192" s="176">
        <f t="shared" si="36"/>
        <v>0</v>
      </c>
      <c r="O192" s="170">
        <v>2</v>
      </c>
      <c r="AA192" s="146">
        <v>1</v>
      </c>
      <c r="AB192" s="146">
        <v>7</v>
      </c>
      <c r="AC192" s="146">
        <v>7</v>
      </c>
      <c r="AZ192" s="146">
        <v>2</v>
      </c>
      <c r="BA192" s="146">
        <f t="shared" si="37"/>
        <v>0</v>
      </c>
      <c r="BB192" s="146">
        <f t="shared" si="38"/>
        <v>0</v>
      </c>
      <c r="BC192" s="146">
        <f t="shared" si="39"/>
        <v>0</v>
      </c>
      <c r="BD192" s="146">
        <f t="shared" si="40"/>
        <v>0</v>
      </c>
      <c r="BE192" s="146">
        <f t="shared" si="41"/>
        <v>0</v>
      </c>
      <c r="CA192" s="177">
        <v>1</v>
      </c>
      <c r="CB192" s="177">
        <v>7</v>
      </c>
      <c r="CZ192" s="146">
        <v>2.0000000000000001E-4</v>
      </c>
    </row>
    <row r="193" spans="1:104">
      <c r="A193" s="171">
        <v>168</v>
      </c>
      <c r="B193" s="172" t="s">
        <v>443</v>
      </c>
      <c r="C193" s="173" t="s">
        <v>444</v>
      </c>
      <c r="D193" s="174" t="s">
        <v>123</v>
      </c>
      <c r="E193" s="175">
        <v>4</v>
      </c>
      <c r="F193" s="175">
        <v>0</v>
      </c>
      <c r="G193" s="176">
        <f t="shared" si="36"/>
        <v>0</v>
      </c>
      <c r="O193" s="170">
        <v>2</v>
      </c>
      <c r="AA193" s="146">
        <v>1</v>
      </c>
      <c r="AB193" s="146">
        <v>7</v>
      </c>
      <c r="AC193" s="146">
        <v>7</v>
      </c>
      <c r="AZ193" s="146">
        <v>2</v>
      </c>
      <c r="BA193" s="146">
        <f t="shared" si="37"/>
        <v>0</v>
      </c>
      <c r="BB193" s="146">
        <f t="shared" si="38"/>
        <v>0</v>
      </c>
      <c r="BC193" s="146">
        <f t="shared" si="39"/>
        <v>0</v>
      </c>
      <c r="BD193" s="146">
        <f t="shared" si="40"/>
        <v>0</v>
      </c>
      <c r="BE193" s="146">
        <f t="shared" si="41"/>
        <v>0</v>
      </c>
      <c r="CA193" s="177">
        <v>1</v>
      </c>
      <c r="CB193" s="177">
        <v>7</v>
      </c>
      <c r="CZ193" s="146">
        <v>3.2000000000000003E-4</v>
      </c>
    </row>
    <row r="194" spans="1:104">
      <c r="A194" s="171">
        <v>169</v>
      </c>
      <c r="B194" s="172" t="s">
        <v>445</v>
      </c>
      <c r="C194" s="173" t="s">
        <v>446</v>
      </c>
      <c r="D194" s="174" t="s">
        <v>174</v>
      </c>
      <c r="E194" s="175">
        <v>1</v>
      </c>
      <c r="F194" s="175">
        <v>0</v>
      </c>
      <c r="G194" s="176">
        <f t="shared" si="36"/>
        <v>0</v>
      </c>
      <c r="O194" s="170">
        <v>2</v>
      </c>
      <c r="AA194" s="146">
        <v>1</v>
      </c>
      <c r="AB194" s="146">
        <v>0</v>
      </c>
      <c r="AC194" s="146">
        <v>0</v>
      </c>
      <c r="AZ194" s="146">
        <v>2</v>
      </c>
      <c r="BA194" s="146">
        <f t="shared" si="37"/>
        <v>0</v>
      </c>
      <c r="BB194" s="146">
        <f t="shared" si="38"/>
        <v>0</v>
      </c>
      <c r="BC194" s="146">
        <f t="shared" si="39"/>
        <v>0</v>
      </c>
      <c r="BD194" s="146">
        <f t="shared" si="40"/>
        <v>0</v>
      </c>
      <c r="BE194" s="146">
        <f t="shared" si="41"/>
        <v>0</v>
      </c>
      <c r="CA194" s="177">
        <v>1</v>
      </c>
      <c r="CB194" s="177">
        <v>0</v>
      </c>
      <c r="CZ194" s="146">
        <v>8.9999999999999993E-3</v>
      </c>
    </row>
    <row r="195" spans="1:104" ht="20.399999999999999">
      <c r="A195" s="171">
        <v>170</v>
      </c>
      <c r="B195" s="172" t="s">
        <v>447</v>
      </c>
      <c r="C195" s="173" t="s">
        <v>448</v>
      </c>
      <c r="D195" s="174" t="s">
        <v>75</v>
      </c>
      <c r="E195" s="175">
        <v>16</v>
      </c>
      <c r="F195" s="175">
        <v>0</v>
      </c>
      <c r="G195" s="176">
        <f t="shared" si="36"/>
        <v>0</v>
      </c>
      <c r="O195" s="170">
        <v>2</v>
      </c>
      <c r="AA195" s="146">
        <v>1</v>
      </c>
      <c r="AB195" s="146">
        <v>7</v>
      </c>
      <c r="AC195" s="146">
        <v>7</v>
      </c>
      <c r="AZ195" s="146">
        <v>2</v>
      </c>
      <c r="BA195" s="146">
        <f t="shared" si="37"/>
        <v>0</v>
      </c>
      <c r="BB195" s="146">
        <f t="shared" si="38"/>
        <v>0</v>
      </c>
      <c r="BC195" s="146">
        <f t="shared" si="39"/>
        <v>0</v>
      </c>
      <c r="BD195" s="146">
        <f t="shared" si="40"/>
        <v>0</v>
      </c>
      <c r="BE195" s="146">
        <f t="shared" si="41"/>
        <v>0</v>
      </c>
      <c r="CA195" s="177">
        <v>1</v>
      </c>
      <c r="CB195" s="177">
        <v>7</v>
      </c>
      <c r="CZ195" s="146">
        <v>0.05</v>
      </c>
    </row>
    <row r="196" spans="1:104">
      <c r="A196" s="171">
        <v>171</v>
      </c>
      <c r="B196" s="172" t="s">
        <v>449</v>
      </c>
      <c r="C196" s="173" t="s">
        <v>450</v>
      </c>
      <c r="D196" s="174" t="s">
        <v>123</v>
      </c>
      <c r="E196" s="175">
        <v>29</v>
      </c>
      <c r="F196" s="175">
        <v>0</v>
      </c>
      <c r="G196" s="176">
        <f t="shared" si="36"/>
        <v>0</v>
      </c>
      <c r="O196" s="170">
        <v>2</v>
      </c>
      <c r="AA196" s="146">
        <v>3</v>
      </c>
      <c r="AB196" s="146">
        <v>7</v>
      </c>
      <c r="AC196" s="146">
        <v>55149031</v>
      </c>
      <c r="AZ196" s="146">
        <v>2</v>
      </c>
      <c r="BA196" s="146">
        <f t="shared" si="37"/>
        <v>0</v>
      </c>
      <c r="BB196" s="146">
        <f t="shared" si="38"/>
        <v>0</v>
      </c>
      <c r="BC196" s="146">
        <f t="shared" si="39"/>
        <v>0</v>
      </c>
      <c r="BD196" s="146">
        <f t="shared" si="40"/>
        <v>0</v>
      </c>
      <c r="BE196" s="146">
        <f t="shared" si="41"/>
        <v>0</v>
      </c>
      <c r="CA196" s="177">
        <v>3</v>
      </c>
      <c r="CB196" s="177">
        <v>7</v>
      </c>
      <c r="CZ196" s="146">
        <v>1E-3</v>
      </c>
    </row>
    <row r="197" spans="1:104">
      <c r="A197" s="178"/>
      <c r="B197" s="179" t="s">
        <v>76</v>
      </c>
      <c r="C197" s="180" t="str">
        <f>CONCATENATE(B166," ",C166)</f>
        <v>725 Kompletace ZT</v>
      </c>
      <c r="D197" s="181"/>
      <c r="E197" s="182"/>
      <c r="F197" s="183"/>
      <c r="G197" s="184">
        <f>SUM(G166:G196)</f>
        <v>0</v>
      </c>
      <c r="O197" s="170">
        <v>4</v>
      </c>
      <c r="BA197" s="185">
        <f>SUM(BA166:BA196)</f>
        <v>0</v>
      </c>
      <c r="BB197" s="185">
        <f>SUM(BB166:BB196)</f>
        <v>0</v>
      </c>
      <c r="BC197" s="185">
        <f>SUM(BC166:BC196)</f>
        <v>0</v>
      </c>
      <c r="BD197" s="185">
        <f>SUM(BD166:BD196)</f>
        <v>0</v>
      </c>
      <c r="BE197" s="185">
        <f>SUM(BE166:BE196)</f>
        <v>0</v>
      </c>
    </row>
    <row r="198" spans="1:104">
      <c r="E198" s="146"/>
    </row>
    <row r="199" spans="1:104">
      <c r="E199" s="146"/>
    </row>
    <row r="200" spans="1:104">
      <c r="E200" s="146"/>
    </row>
    <row r="201" spans="1:104">
      <c r="E201" s="146"/>
    </row>
    <row r="202" spans="1:104">
      <c r="E202" s="146"/>
    </row>
    <row r="203" spans="1:104">
      <c r="E203" s="146"/>
    </row>
    <row r="204" spans="1:104">
      <c r="E204" s="146"/>
    </row>
    <row r="205" spans="1:104">
      <c r="E205" s="146"/>
    </row>
    <row r="206" spans="1:104">
      <c r="E206" s="146"/>
    </row>
    <row r="207" spans="1:104">
      <c r="E207" s="146"/>
    </row>
    <row r="208" spans="1:104">
      <c r="E208" s="146"/>
    </row>
    <row r="209" spans="1:7">
      <c r="E209" s="146"/>
    </row>
    <row r="210" spans="1:7">
      <c r="E210" s="146"/>
    </row>
    <row r="211" spans="1:7">
      <c r="E211" s="146"/>
    </row>
    <row r="212" spans="1:7">
      <c r="E212" s="146"/>
    </row>
    <row r="213" spans="1:7">
      <c r="E213" s="146"/>
    </row>
    <row r="214" spans="1:7">
      <c r="E214" s="146"/>
    </row>
    <row r="215" spans="1:7">
      <c r="E215" s="146"/>
    </row>
    <row r="216" spans="1:7">
      <c r="E216" s="146"/>
    </row>
    <row r="217" spans="1:7">
      <c r="E217" s="146"/>
    </row>
    <row r="218" spans="1:7">
      <c r="E218" s="146"/>
    </row>
    <row r="219" spans="1:7">
      <c r="E219" s="146"/>
    </row>
    <row r="220" spans="1:7">
      <c r="E220" s="146"/>
    </row>
    <row r="221" spans="1:7">
      <c r="A221" s="186"/>
      <c r="B221" s="186"/>
      <c r="C221" s="186"/>
      <c r="D221" s="186"/>
      <c r="E221" s="186"/>
      <c r="F221" s="186"/>
      <c r="G221" s="186"/>
    </row>
    <row r="222" spans="1:7">
      <c r="A222" s="186"/>
      <c r="B222" s="186"/>
      <c r="C222" s="186"/>
      <c r="D222" s="186"/>
      <c r="E222" s="186"/>
      <c r="F222" s="186"/>
      <c r="G222" s="186"/>
    </row>
    <row r="223" spans="1:7">
      <c r="A223" s="186"/>
      <c r="B223" s="186"/>
      <c r="C223" s="186"/>
      <c r="D223" s="186"/>
      <c r="E223" s="186"/>
      <c r="F223" s="186"/>
      <c r="G223" s="186"/>
    </row>
    <row r="224" spans="1:7">
      <c r="A224" s="186"/>
      <c r="B224" s="186"/>
      <c r="C224" s="186"/>
      <c r="D224" s="186"/>
      <c r="E224" s="186"/>
      <c r="F224" s="186"/>
      <c r="G224" s="186"/>
    </row>
    <row r="225" spans="5:5">
      <c r="E225" s="146"/>
    </row>
    <row r="226" spans="5:5">
      <c r="E226" s="146"/>
    </row>
    <row r="227" spans="5:5">
      <c r="E227" s="146"/>
    </row>
    <row r="228" spans="5:5">
      <c r="E228" s="146"/>
    </row>
    <row r="229" spans="5:5">
      <c r="E229" s="146"/>
    </row>
    <row r="230" spans="5:5">
      <c r="E230" s="146"/>
    </row>
    <row r="231" spans="5:5">
      <c r="E231" s="146"/>
    </row>
    <row r="232" spans="5:5">
      <c r="E232" s="146"/>
    </row>
    <row r="233" spans="5:5">
      <c r="E233" s="146"/>
    </row>
    <row r="234" spans="5:5">
      <c r="E234" s="146"/>
    </row>
    <row r="235" spans="5:5">
      <c r="E235" s="146"/>
    </row>
    <row r="236" spans="5:5">
      <c r="E236" s="146"/>
    </row>
    <row r="237" spans="5:5">
      <c r="E237" s="146"/>
    </row>
    <row r="238" spans="5:5">
      <c r="E238" s="146"/>
    </row>
    <row r="239" spans="5:5">
      <c r="E239" s="146"/>
    </row>
    <row r="240" spans="5:5">
      <c r="E240" s="146"/>
    </row>
    <row r="241" spans="1:5">
      <c r="E241" s="146"/>
    </row>
    <row r="242" spans="1:5">
      <c r="E242" s="146"/>
    </row>
    <row r="243" spans="1:5">
      <c r="E243" s="146"/>
    </row>
    <row r="244" spans="1:5">
      <c r="E244" s="146"/>
    </row>
    <row r="245" spans="1:5">
      <c r="E245" s="146"/>
    </row>
    <row r="246" spans="1:5">
      <c r="E246" s="146"/>
    </row>
    <row r="247" spans="1:5">
      <c r="E247" s="146"/>
    </row>
    <row r="248" spans="1:5">
      <c r="E248" s="146"/>
    </row>
    <row r="249" spans="1:5">
      <c r="E249" s="146"/>
    </row>
    <row r="250" spans="1:5">
      <c r="E250" s="146"/>
    </row>
    <row r="251" spans="1:5">
      <c r="E251" s="146"/>
    </row>
    <row r="252" spans="1:5">
      <c r="E252" s="146"/>
    </row>
    <row r="253" spans="1:5">
      <c r="E253" s="146"/>
    </row>
    <row r="254" spans="1:5">
      <c r="E254" s="146"/>
    </row>
    <row r="255" spans="1:5">
      <c r="E255" s="146"/>
    </row>
    <row r="256" spans="1:5">
      <c r="A256" s="187"/>
      <c r="B256" s="187"/>
    </row>
    <row r="257" spans="1:7">
      <c r="A257" s="186"/>
      <c r="B257" s="186"/>
      <c r="C257" s="189"/>
      <c r="D257" s="189"/>
      <c r="E257" s="190"/>
      <c r="F257" s="189"/>
      <c r="G257" s="191"/>
    </row>
    <row r="258" spans="1:7">
      <c r="A258" s="192"/>
      <c r="B258" s="192"/>
      <c r="C258" s="186"/>
      <c r="D258" s="186"/>
      <c r="E258" s="193"/>
      <c r="F258" s="186"/>
      <c r="G258" s="186"/>
    </row>
    <row r="259" spans="1:7">
      <c r="A259" s="186"/>
      <c r="B259" s="186"/>
      <c r="C259" s="186"/>
      <c r="D259" s="186"/>
      <c r="E259" s="193"/>
      <c r="F259" s="186"/>
      <c r="G259" s="186"/>
    </row>
    <row r="260" spans="1:7">
      <c r="A260" s="186"/>
      <c r="B260" s="186"/>
      <c r="C260" s="186"/>
      <c r="D260" s="186"/>
      <c r="E260" s="193"/>
      <c r="F260" s="186"/>
      <c r="G260" s="186"/>
    </row>
    <row r="261" spans="1:7">
      <c r="A261" s="186"/>
      <c r="B261" s="186"/>
      <c r="C261" s="186"/>
      <c r="D261" s="186"/>
      <c r="E261" s="193"/>
      <c r="F261" s="186"/>
      <c r="G261" s="186"/>
    </row>
    <row r="262" spans="1:7">
      <c r="A262" s="186"/>
      <c r="B262" s="186"/>
      <c r="C262" s="186"/>
      <c r="D262" s="186"/>
      <c r="E262" s="193"/>
      <c r="F262" s="186"/>
      <c r="G262" s="186"/>
    </row>
    <row r="263" spans="1:7">
      <c r="A263" s="186"/>
      <c r="B263" s="186"/>
      <c r="C263" s="186"/>
      <c r="D263" s="186"/>
      <c r="E263" s="193"/>
      <c r="F263" s="186"/>
      <c r="G263" s="186"/>
    </row>
    <row r="264" spans="1:7">
      <c r="A264" s="186"/>
      <c r="B264" s="186"/>
      <c r="C264" s="186"/>
      <c r="D264" s="186"/>
      <c r="E264" s="193"/>
      <c r="F264" s="186"/>
      <c r="G264" s="186"/>
    </row>
    <row r="265" spans="1:7">
      <c r="A265" s="186"/>
      <c r="B265" s="186"/>
      <c r="C265" s="186"/>
      <c r="D265" s="186"/>
      <c r="E265" s="193"/>
      <c r="F265" s="186"/>
      <c r="G265" s="186"/>
    </row>
    <row r="266" spans="1:7">
      <c r="A266" s="186"/>
      <c r="B266" s="186"/>
      <c r="C266" s="186"/>
      <c r="D266" s="186"/>
      <c r="E266" s="193"/>
      <c r="F266" s="186"/>
      <c r="G266" s="186"/>
    </row>
    <row r="267" spans="1:7">
      <c r="A267" s="186"/>
      <c r="B267" s="186"/>
      <c r="C267" s="186"/>
      <c r="D267" s="186"/>
      <c r="E267" s="193"/>
      <c r="F267" s="186"/>
      <c r="G267" s="186"/>
    </row>
    <row r="268" spans="1:7">
      <c r="A268" s="186"/>
      <c r="B268" s="186"/>
      <c r="C268" s="186"/>
      <c r="D268" s="186"/>
      <c r="E268" s="193"/>
      <c r="F268" s="186"/>
      <c r="G268" s="186"/>
    </row>
    <row r="269" spans="1:7">
      <c r="A269" s="186"/>
      <c r="B269" s="186"/>
      <c r="C269" s="186"/>
      <c r="D269" s="186"/>
      <c r="E269" s="193"/>
      <c r="F269" s="186"/>
      <c r="G269" s="186"/>
    </row>
    <row r="270" spans="1:7">
      <c r="A270" s="186"/>
      <c r="B270" s="186"/>
      <c r="C270" s="186"/>
      <c r="D270" s="186"/>
      <c r="E270" s="193"/>
      <c r="F270" s="186"/>
      <c r="G270" s="18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dcterms:created xsi:type="dcterms:W3CDTF">2016-01-27T14:44:14Z</dcterms:created>
  <dcterms:modified xsi:type="dcterms:W3CDTF">2016-01-27T14:50:36Z</dcterms:modified>
</cp:coreProperties>
</file>